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2023\ANEXOS\"/>
    </mc:Choice>
  </mc:AlternateContent>
  <xr:revisionPtr revIDLastSave="0" documentId="13_ncr:1_{B2C88A42-8924-4B98-A95F-051E5E2825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7CAF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_xlnm._FilterDatabase" localSheetId="0" hidden="1">'ANEXO 7CAF'!$A$12:$L$41</definedName>
    <definedName name="Algo">#REF!</definedName>
    <definedName name="_xlnm.Database" localSheetId="0">#REF!</definedName>
    <definedName name="_xlnm.Database">#REF!</definedName>
    <definedName name="CHIAPAS">#REF!</definedName>
    <definedName name="Clasificación" localSheetId="0">#REF!</definedName>
    <definedName name="Clasificación">#REF!</definedName>
    <definedName name="DES">#REF!</definedName>
    <definedName name="DF">#REF!</definedName>
    <definedName name="dfd">#REF!</definedName>
    <definedName name="djfjdlfjks">#REF!</definedName>
    <definedName name="e">'[1]Distrito Federal'!$A$1:$IU$12</definedName>
    <definedName name="ENTIDAD">[2]ENTIDADES!$A$1:$A$32</definedName>
    <definedName name="Excel_BuiltIn_Print_Area_1_1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>#REF!</definedName>
    <definedName name="Imprimir_área_IM">#REF!</definedName>
    <definedName name="JGKDFJGFDS">#REF!</definedName>
    <definedName name="leo">#REF!</definedName>
    <definedName name="organigrama" localSheetId="0">#REF!</definedName>
    <definedName name="organigrama">#REF!</definedName>
    <definedName name="q">#REF!</definedName>
    <definedName name="sdgf">#REF!</definedName>
    <definedName name="sss">#REF!</definedName>
    <definedName name="Status">#REF!</definedName>
    <definedName name="status1">#REF!</definedName>
    <definedName name="_xlnm.Print_Titles" localSheetId="0">'ANEXO 7CAF'!$12:$12</definedName>
    <definedName name="wd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5" i="1"/>
  <c r="F36" i="1"/>
  <c r="F39" i="1"/>
  <c r="D29" i="1"/>
  <c r="F30" i="1"/>
  <c r="F31" i="1"/>
  <c r="E50" i="1" l="1"/>
  <c r="D50" i="1"/>
  <c r="F49" i="1"/>
  <c r="F48" i="1"/>
  <c r="F47" i="1"/>
  <c r="F50" i="1" l="1"/>
  <c r="F37" i="1"/>
  <c r="F33" i="1"/>
  <c r="F29" i="1"/>
  <c r="F32" i="1"/>
  <c r="F35" i="1"/>
  <c r="F38" i="1"/>
  <c r="F40" i="1"/>
  <c r="F41" i="1"/>
  <c r="F28" i="1"/>
  <c r="E42" i="1" l="1"/>
  <c r="E51" i="1" s="1"/>
  <c r="E55" i="1" s="1"/>
  <c r="D42" i="1"/>
  <c r="D51" i="1" s="1"/>
  <c r="D55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2" i="1" l="1"/>
  <c r="F51" i="1" s="1"/>
  <c r="F55" i="1" s="1"/>
</calcChain>
</file>

<file path=xl/sharedStrings.xml><?xml version="1.0" encoding="utf-8"?>
<sst xmlns="http://schemas.openxmlformats.org/spreadsheetml/2006/main" count="221" uniqueCount="97">
  <si>
    <t>INSTITUTO DE SALUD PARA EL BIENESTAR</t>
  </si>
  <si>
    <t>INSABI</t>
  </si>
  <si>
    <t>APORTACIÓN FEDERAL</t>
  </si>
  <si>
    <t>ANEXO 7CAF</t>
  </si>
  <si>
    <t>Informe Trimestral de Transparencia</t>
  </si>
  <si>
    <t>Entidad Federativa:</t>
  </si>
  <si>
    <t>Michoacán</t>
  </si>
  <si>
    <t>Ejercicio:</t>
  </si>
  <si>
    <t>Trimestre:</t>
  </si>
  <si>
    <t>NO.</t>
  </si>
  <si>
    <t>Partidas de Gasto</t>
  </si>
  <si>
    <t>Monto asignado</t>
  </si>
  <si>
    <t>Monto ejercido</t>
  </si>
  <si>
    <t>Monto pendiente de comprobar</t>
  </si>
  <si>
    <t>Acciones a las que los mismos están destinados</t>
  </si>
  <si>
    <t>Resultados obtenidos con su aplicación</t>
  </si>
  <si>
    <t>Nombre de los proveedores y contratistas</t>
  </si>
  <si>
    <t>En el caso de obra % avance</t>
  </si>
  <si>
    <t>Clave</t>
  </si>
  <si>
    <t>Nombre</t>
  </si>
  <si>
    <t>Físicos</t>
  </si>
  <si>
    <t>Financieros</t>
  </si>
  <si>
    <t>Sueldos base</t>
  </si>
  <si>
    <t>Pago al personal de base o de confianza, de carácter permanente que preste sus servicios en las dependencias y entidades</t>
  </si>
  <si>
    <t>Garantizar los sueldos base al personal de base o de confianza, de carácter permanente que preste sus servicios en las dependencias y entidades y asi garantizar  la prestación gratuita de servicios de salud, medicamentos y démas insumos asociados para las personas sin seguridad social y disminución en el tiempo de espera para los beneficiarios que acuden a revisión.</t>
  </si>
  <si>
    <t>N/A</t>
  </si>
  <si>
    <t>Remuneraciones al personal eventual</t>
  </si>
  <si>
    <t>Garantizar los Sueldos Base A Personal Eventual y asi garantizar  la prestación gratuita de servicios de salud, medicamentos y démas insumos asociados para las personas sin seguridad social y disminución en el tiempo de espera para los beneficiarios que acuden a revisión.</t>
  </si>
  <si>
    <t>Prima quinquenal por años de servicios efectivos prestados</t>
  </si>
  <si>
    <t>Garantizar el pago de la prima quinquenal por años de servicios efectivos prestado y asi garantizar la prestación gratuita de servicios de salud, medicamentos y démas insumos asociados para las personas sin seguridad social y disminución en el tiempo de espera para los beneficiarios que acuden a revisión.</t>
  </si>
  <si>
    <t>Primas de vacaciones y dominical</t>
  </si>
  <si>
    <t>Garantizar el pago de Primas de vacaciones y dominical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</si>
  <si>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Aguinaldo o gratificación de fin de año</t>
  </si>
  <si>
    <t>Garantizar el pago de Aguinaldo o gratificación de fin de año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</si>
  <si>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Compensación por actualización y formación académica</t>
  </si>
  <si>
    <t>Garantizar el pago de Compensación por actualización y formación académica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</si>
  <si>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Aportaciones al ISSSTE</t>
  </si>
  <si>
    <t>Garantizar el pago de Aportaciones al ISSSTE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</si>
  <si>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Aportaciones al seguro de cesantía en edad avanzada y vejez</t>
  </si>
  <si>
    <t>Garantizar el pago de Aportaciones al seguro de cesantía en edad avanzada y vejez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</si>
  <si>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Aportaciones al FOVISSSTE</t>
  </si>
  <si>
    <t>Garantizar el pago de Aportaciones al FOVISSSTE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</si>
  <si>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Aportaciones al Sistema de Ahorro para el Retiro</t>
  </si>
  <si>
    <t>Garantizar el pago de Aportaciones al Sistema de Ahorro para el Retiro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</si>
  <si>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Cuotas para el seguro de vida del personal civil</t>
  </si>
  <si>
    <t>Garantizar el pago de Cuotas para el seguro de vida del personal civil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</si>
  <si>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Cuotas para el seguro colectivo de retiro</t>
  </si>
  <si>
    <t>Garantizar el pago de Cuotas para el seguro colectivo de retiroal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</si>
  <si>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Seguro de responsabilidad civil, asistencia legal y otros seguros</t>
  </si>
  <si>
    <t>Garantizar el pago de el Seguro de Responsabilidad Civil, Asistencia Legal y Otros seguros la prestación gratuita de servicios de salud, medicamentos y démas insumos asociados para las personas sin seguridad social y disminución en el tiempo de espera para los beneficiarios que acuden a revisión.</t>
  </si>
  <si>
    <t>Asignaciones adicionales al sueldo</t>
  </si>
  <si>
    <t>Garantizar el pago de Asignaciones adicionales al sueldo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</si>
  <si>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Otras prestaciones</t>
  </si>
  <si>
    <t>Garantizar el pago de Otras prestaciones al personal de base o de confianza, de carácter permanente que preste sus servicios en las dependencias y entidades y asi garantizar la prestación gratuita de servicios de salud, medicamentos y démas insumos asociados para las personas sin seguridad social y disminución en el tiempo de espera para los beneficiarios que acuden a revisión.</t>
  </si>
  <si>
    <t>TOTALES</t>
  </si>
  <si>
    <t>Nota.</t>
  </si>
  <si>
    <t>En caso de no aplicar colocar N/A.</t>
  </si>
  <si>
    <t>En caso de no presentar ejercicio colocar $0.00</t>
  </si>
  <si>
    <t xml:space="preserve">No dejar celdas en blanco. 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</si>
  <si>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</si>
  <si>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</si>
  <si>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</si>
  <si>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</si>
  <si>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Servicios integrales</t>
  </si>
  <si>
    <t>Suministro de Oxígeno y Gases Medicinales</t>
  </si>
  <si>
    <t xml:space="preserve">Los principales resultados en la aplicación de gases ha sido apoyar los procesos oxidativos del organismo de la administración de oxígeno y disminuir tanto la percepción como la reacción al dolor con su adminsitración, acompañado o no de otros gases anestésicos, logrando un importante avance en la terapéutica médica y quirúrgica. </t>
  </si>
  <si>
    <t>En proceso licitatorio</t>
  </si>
  <si>
    <t>Prestación de atención médica y Hospitalaria gratuita  para las personas sin seguridad social</t>
  </si>
  <si>
    <t>Con el suministro de material de curación, los Servicios de Salud pudieron brindar atención optima y de calidad a las personas sin seguridad social.</t>
  </si>
  <si>
    <t>La adquisición de Materiales, accesorios y suministros permitirá la atención de manera optima y oportuna a los beneficiarios de los servicios de salud en el estado.</t>
  </si>
  <si>
    <t>Adquisición de reactivos para el Laboratorio Estatal de Salud Pública</t>
  </si>
  <si>
    <t xml:space="preserve">Realizar  estudios de la salud y la enfermedad con la finalidad de participar en el diagnóstico, pronóstico, tratamiento, seguimiento y prevención de enfermedades, de acuerdo a las solicitudes recibidas. </t>
  </si>
  <si>
    <t>Proporcionar a los beneficiarios que lo necesitan el servicio y material de osteosíntesis.</t>
  </si>
  <si>
    <t>Realizar pruebas de laboratorio a los beneficiarios que así lo requieran</t>
  </si>
  <si>
    <t>Con el servicio de osteosíntesis, se estabilizará a los pacientes que  requirieron procedimientos quirúrgicos, en la especialidad de ortopedia y traumatologia.</t>
  </si>
  <si>
    <t>Realizar de manera oportuna los estudios de  múltiples y variadas determinaciones en diversos especimenes de los pacientes, lo que permite a los médicos confirmar o descartar su sospecha de diagnóstico, o bien para darle seguimiento a las enfermedades ya diagnosticadas, garanztizando con esto una atención de calidad.</t>
  </si>
  <si>
    <t>Con el Servicio Integral de Imagenología y Soporte Hospitalario, se realizarán diagnosticos oportuno de diferentes enfermedades  a las personas sin seguridad social</t>
  </si>
  <si>
    <t>Distribuir los medicamentos, material de curación y otros insumos en el estado.</t>
  </si>
  <si>
    <t>Se garantizará la entrega de medicamentos y material de curación para que los pacientes contaran de forma oportuna, eficiente y segura con los insumos necesarios prescritos por el médico tratante.</t>
  </si>
  <si>
    <t>Servicio de recolección, transporte, tratamiento y disposición final de residuos peligrosos, biológicos infecciosos y residuos peligrosos, liquidos gastados en rayos x y solventes de laboratorio</t>
  </si>
  <si>
    <t>Se garantiza que los desechos generados por los servicios de atención médica, potencialmente peligrosos que pueden ocasionar daños al ecosistema y a la salud, se mezclen con la basura común y sean tratados por métodos especificos para su eliminación.</t>
  </si>
  <si>
    <t>Esterilización de vapor autogenerado y de baja temperatura con entrega de instrumental</t>
  </si>
  <si>
    <t>Ofrecer confianza y seguridad a todos los pacientes atendidos en las unidades médicas,en los diferentes tratamientos, eliminando con el servicio de esterilización,  todas las formas de vida microscópicas, evitando así el riesgo de transmitir infecciones.</t>
  </si>
  <si>
    <t>Dr. Elías Ibarra Torres</t>
  </si>
  <si>
    <t xml:space="preserve"> Secretario de Salud y Director General del OPD Servicios de Salud de Michoacán</t>
  </si>
  <si>
    <t>Gabriela Zepeda Villaseñor</t>
  </si>
  <si>
    <t xml:space="preserve">Medicinas y Productos Farmacéuticos </t>
  </si>
  <si>
    <t>Subtotal Aportación Federal Especie</t>
  </si>
  <si>
    <t>TOTAL</t>
  </si>
  <si>
    <t>Total de reintegros de la Aportación Federal Líquida</t>
  </si>
  <si>
    <t>Total de reintegros de la Aportación Federal Especie</t>
  </si>
  <si>
    <t>Segundo</t>
  </si>
  <si>
    <t>ABCA ENERGY COMPANY SAPI DE CV</t>
  </si>
  <si>
    <t>GNK LOGISTICA DEL BAJIO SA DE CV</t>
  </si>
  <si>
    <t>LABORATORIO MEDICO TADEO SA DE CV</t>
  </si>
  <si>
    <t>MEXMED SA DE CV</t>
  </si>
  <si>
    <t>Directora Administrativa de la Secretaria De Salud De Michoacán y del O.P.D. Servicios De Salud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</si>
</sst>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Montserrat"/>
    </font>
    <font>
      <b/>
      <sz val="12"/>
      <color indexed="8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/>
      <name val="Arial"/>
      <family val="2"/>
    </font>
    <font>
      <b/>
      <u/>
      <sz val="12"/>
      <color theme="1"/>
      <name val="Montserrat"/>
    </font>
    <font>
      <b/>
      <sz val="12"/>
      <name val="Arial"/>
      <family val="2"/>
    </font>
    <font>
      <sz val="8"/>
      <color theme="1"/>
      <name val="Montserrat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color theme="1"/>
      <name val="Montserrat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1042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2" fillId="0" borderId="0" xfId="3" applyFont="1"/>
    <xf numFmtId="0" fontId="3" fillId="0" borderId="0" xfId="3" applyFont="1" applyFill="1" applyBorder="1" applyAlignment="1">
      <alignment vertical="top"/>
    </xf>
    <xf numFmtId="0" fontId="2" fillId="0" borderId="0" xfId="3"/>
    <xf numFmtId="1" fontId="4" fillId="0" borderId="0" xfId="0" applyNumberFormat="1" applyFont="1" applyAlignment="1"/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3" applyFont="1" applyBorder="1" applyAlignment="1"/>
    <xf numFmtId="2" fontId="10" fillId="0" borderId="0" xfId="0" applyNumberFormat="1" applyFont="1" applyAlignment="1">
      <alignment horizontal="right"/>
    </xf>
    <xf numFmtId="0" fontId="11" fillId="0" borderId="0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7" fillId="2" borderId="7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2" fillId="0" borderId="0" xfId="3" applyFill="1"/>
    <xf numFmtId="0" fontId="2" fillId="3" borderId="0" xfId="3" applyFill="1"/>
    <xf numFmtId="0" fontId="13" fillId="2" borderId="2" xfId="3" applyFont="1" applyFill="1" applyBorder="1" applyAlignment="1">
      <alignment horizontal="center" vertical="center" wrapText="1"/>
    </xf>
    <xf numFmtId="44" fontId="13" fillId="2" borderId="2" xfId="2" applyFont="1" applyFill="1" applyBorder="1" applyAlignment="1">
      <alignment horizontal="center" vertical="center" wrapText="1"/>
    </xf>
    <xf numFmtId="0" fontId="14" fillId="0" borderId="0" xfId="3" applyFont="1"/>
    <xf numFmtId="43" fontId="3" fillId="0" borderId="0" xfId="1" applyFont="1" applyFill="1" applyBorder="1" applyAlignment="1">
      <alignment vertical="top"/>
    </xf>
    <xf numFmtId="43" fontId="5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9" fillId="0" borderId="0" xfId="1" applyFont="1" applyBorder="1" applyAlignment="1"/>
    <xf numFmtId="43" fontId="11" fillId="0" borderId="0" xfId="1" applyFont="1" applyBorder="1" applyAlignment="1">
      <alignment horizontal="center"/>
    </xf>
    <xf numFmtId="43" fontId="9" fillId="0" borderId="0" xfId="1" applyFont="1" applyBorder="1" applyAlignment="1">
      <alignment horizontal="right"/>
    </xf>
    <xf numFmtId="43" fontId="13" fillId="2" borderId="2" xfId="1" applyFont="1" applyFill="1" applyBorder="1" applyAlignment="1">
      <alignment horizontal="center" vertical="center" wrapText="1"/>
    </xf>
    <xf numFmtId="43" fontId="2" fillId="0" borderId="0" xfId="1" applyFont="1"/>
    <xf numFmtId="0" fontId="2" fillId="0" borderId="0" xfId="3" applyFont="1" applyBorder="1"/>
    <xf numFmtId="43" fontId="2" fillId="0" borderId="0" xfId="1" applyFont="1" applyBorder="1"/>
    <xf numFmtId="0" fontId="2" fillId="0" borderId="0" xfId="3" applyBorder="1"/>
    <xf numFmtId="0" fontId="2" fillId="0" borderId="0" xfId="3" applyAlignment="1">
      <alignment horizontal="center" vertical="center"/>
    </xf>
    <xf numFmtId="0" fontId="2" fillId="0" borderId="7" xfId="3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4" fontId="7" fillId="2" borderId="7" xfId="2" applyFont="1" applyFill="1" applyBorder="1" applyAlignment="1">
      <alignment horizontal="center" vertical="center" wrapText="1"/>
    </xf>
    <xf numFmtId="44" fontId="16" fillId="2" borderId="7" xfId="2" applyFont="1" applyFill="1" applyBorder="1" applyAlignment="1">
      <alignment horizontal="center" vertical="center" wrapText="1"/>
    </xf>
    <xf numFmtId="44" fontId="2" fillId="0" borderId="0" xfId="3" applyNumberFormat="1" applyFont="1"/>
    <xf numFmtId="0" fontId="2" fillId="0" borderId="0" xfId="3" applyBorder="1" applyAlignment="1">
      <alignment horizontal="center"/>
    </xf>
    <xf numFmtId="0" fontId="2" fillId="0" borderId="9" xfId="3" applyFont="1" applyBorder="1"/>
    <xf numFmtId="0" fontId="2" fillId="0" borderId="9" xfId="3" applyBorder="1"/>
    <xf numFmtId="0" fontId="2" fillId="0" borderId="8" xfId="3" applyFont="1" applyBorder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right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810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1053358</xdr:colOff>
      <xdr:row>0</xdr:row>
      <xdr:rowOff>22411</xdr:rowOff>
    </xdr:from>
    <xdr:to>
      <xdr:col>8</xdr:col>
      <xdr:colOff>1990650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9" t="4685" r="47944" b="85011"/>
        <a:stretch/>
      </xdr:blipFill>
      <xdr:spPr bwMode="auto">
        <a:xfrm>
          <a:off x="11378458" y="22411"/>
          <a:ext cx="3274279" cy="9967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 editAs="oneCell">
    <xdr:from>
      <xdr:col>9</xdr:col>
      <xdr:colOff>504261</xdr:colOff>
      <xdr:row>0</xdr:row>
      <xdr:rowOff>11205</xdr:rowOff>
    </xdr:from>
    <xdr:to>
      <xdr:col>11</xdr:col>
      <xdr:colOff>22409</xdr:colOff>
      <xdr:row>5</xdr:row>
      <xdr:rowOff>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7936" y="11205"/>
          <a:ext cx="1432673" cy="100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4C19C"/>
    <pageSetUpPr fitToPage="1"/>
  </sheetPr>
  <dimension ref="A1:M63"/>
  <sheetViews>
    <sheetView showGridLines="0" tabSelected="1" zoomScale="85" zoomScaleNormal="85" workbookViewId="0">
      <pane xSplit="3" ySplit="12" topLeftCell="D39" activePane="bottomRight" state="frozen"/>
      <selection activeCell="D1" sqref="D1:G2"/>
      <selection pane="topRight" activeCell="D1" sqref="D1:G2"/>
      <selection pane="bottomLeft" activeCell="D1" sqref="D1:G2"/>
      <selection pane="bottomRight" activeCell="I38" sqref="I38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31.42578125" style="1" customWidth="1"/>
    <col min="4" max="4" width="25.140625" style="1" customWidth="1"/>
    <col min="5" max="5" width="22.85546875" style="1" customWidth="1"/>
    <col min="6" max="6" width="24.7109375" style="32" customWidth="1"/>
    <col min="7" max="7" width="28.42578125" style="1" customWidth="1"/>
    <col min="8" max="8" width="35.140625" style="3" customWidth="1"/>
    <col min="9" max="9" width="30.7109375" style="3" customWidth="1"/>
    <col min="10" max="10" width="13.85546875" style="3" customWidth="1"/>
    <col min="11" max="11" width="14.85546875" style="3" customWidth="1"/>
    <col min="12" max="16384" width="11.42578125" style="3"/>
  </cols>
  <sheetData>
    <row r="1" spans="1:13" ht="8.25" customHeight="1">
      <c r="B1" s="2"/>
      <c r="C1" s="2"/>
      <c r="D1" s="2"/>
      <c r="E1" s="2"/>
      <c r="F1" s="25"/>
      <c r="G1" s="2"/>
      <c r="H1" s="2"/>
      <c r="I1" s="2"/>
      <c r="J1" s="2"/>
      <c r="K1" s="2"/>
    </row>
    <row r="2" spans="1:13" ht="18">
      <c r="A2" s="4" t="s">
        <v>0</v>
      </c>
      <c r="B2" s="2"/>
      <c r="C2" s="2"/>
      <c r="D2" s="2"/>
      <c r="E2" s="2"/>
      <c r="F2" s="25"/>
      <c r="G2" s="2"/>
      <c r="H2" s="2"/>
      <c r="I2" s="2"/>
      <c r="J2" s="2"/>
      <c r="K2" s="2"/>
    </row>
    <row r="3" spans="1:13" ht="18">
      <c r="A3" s="4" t="s">
        <v>1</v>
      </c>
      <c r="B3" s="5"/>
      <c r="C3" s="5"/>
      <c r="D3" s="5"/>
      <c r="E3" s="5"/>
      <c r="F3" s="26"/>
      <c r="G3" s="5"/>
      <c r="H3" s="5"/>
      <c r="I3" s="5"/>
      <c r="J3" s="5"/>
      <c r="K3" s="2"/>
    </row>
    <row r="4" spans="1:13" ht="18">
      <c r="A4" s="4"/>
      <c r="B4" s="6"/>
      <c r="C4" s="6"/>
      <c r="D4" s="6"/>
      <c r="E4" s="6"/>
      <c r="F4" s="27"/>
      <c r="G4" s="7"/>
      <c r="H4" s="7"/>
      <c r="I4" s="7"/>
      <c r="J4" s="7"/>
      <c r="K4" s="2"/>
    </row>
    <row r="5" spans="1:13" ht="18">
      <c r="A5" s="8" t="s">
        <v>2</v>
      </c>
      <c r="B5" s="6"/>
      <c r="C5" s="6"/>
      <c r="D5" s="6"/>
      <c r="E5" s="6"/>
      <c r="F5" s="27"/>
      <c r="G5" s="7"/>
      <c r="H5" s="7"/>
      <c r="I5" s="7"/>
      <c r="J5" s="7"/>
      <c r="K5" s="2"/>
    </row>
    <row r="6" spans="1:13" ht="18">
      <c r="A6" s="9" t="s">
        <v>3</v>
      </c>
      <c r="B6" s="6"/>
      <c r="C6" s="6"/>
      <c r="D6" s="6"/>
      <c r="E6" s="6"/>
      <c r="F6" s="27"/>
      <c r="G6" s="7"/>
      <c r="H6" s="7"/>
      <c r="I6" s="7"/>
      <c r="J6" s="7"/>
      <c r="K6" s="2"/>
    </row>
    <row r="7" spans="1:13" ht="15.75">
      <c r="A7" s="10" t="s">
        <v>4</v>
      </c>
      <c r="B7" s="10"/>
      <c r="C7" s="10"/>
      <c r="D7" s="10"/>
      <c r="E7" s="10"/>
      <c r="F7" s="28"/>
      <c r="G7" s="10"/>
      <c r="H7" s="10"/>
      <c r="I7" s="10"/>
      <c r="J7" s="10"/>
      <c r="K7" s="11"/>
    </row>
    <row r="8" spans="1:13" ht="15.75">
      <c r="A8" s="12"/>
      <c r="B8" s="12"/>
      <c r="C8" s="12"/>
      <c r="D8" s="12"/>
      <c r="E8" s="12"/>
      <c r="F8" s="29"/>
      <c r="G8" s="12"/>
      <c r="H8" s="12"/>
      <c r="I8" s="12"/>
      <c r="J8" s="12"/>
      <c r="K8" s="12"/>
    </row>
    <row r="9" spans="1:13" ht="16.5" thickBot="1">
      <c r="A9" s="60" t="s">
        <v>5</v>
      </c>
      <c r="B9" s="60"/>
      <c r="C9" s="13" t="s">
        <v>6</v>
      </c>
      <c r="D9" s="12"/>
      <c r="E9" s="12"/>
      <c r="F9" s="30" t="s">
        <v>7</v>
      </c>
      <c r="G9" s="13">
        <v>2023</v>
      </c>
      <c r="H9" s="12"/>
      <c r="I9" s="12"/>
      <c r="J9" s="10" t="s">
        <v>8</v>
      </c>
      <c r="K9" s="13" t="s">
        <v>91</v>
      </c>
    </row>
    <row r="10" spans="1:13" ht="15.75">
      <c r="A10" s="12"/>
      <c r="B10" s="12"/>
      <c r="C10" s="12"/>
      <c r="D10" s="12"/>
      <c r="E10" s="12"/>
      <c r="F10" s="29"/>
      <c r="G10" s="12"/>
      <c r="H10" s="12"/>
      <c r="I10" s="12"/>
      <c r="J10" s="12"/>
    </row>
    <row r="11" spans="1:13" ht="26.25" customHeight="1">
      <c r="A11" s="49" t="s">
        <v>9</v>
      </c>
      <c r="B11" s="54" t="s">
        <v>10</v>
      </c>
      <c r="C11" s="55"/>
      <c r="D11" s="49" t="s">
        <v>11</v>
      </c>
      <c r="E11" s="49" t="s">
        <v>12</v>
      </c>
      <c r="F11" s="56" t="s">
        <v>13</v>
      </c>
      <c r="G11" s="49" t="s">
        <v>14</v>
      </c>
      <c r="H11" s="49" t="s">
        <v>15</v>
      </c>
      <c r="I11" s="49" t="s">
        <v>16</v>
      </c>
      <c r="J11" s="58" t="s">
        <v>17</v>
      </c>
      <c r="K11" s="59"/>
    </row>
    <row r="12" spans="1:13" ht="12.75" customHeight="1">
      <c r="A12" s="50"/>
      <c r="B12" s="14" t="s">
        <v>18</v>
      </c>
      <c r="C12" s="14" t="s">
        <v>19</v>
      </c>
      <c r="D12" s="50"/>
      <c r="E12" s="50"/>
      <c r="F12" s="57"/>
      <c r="G12" s="50"/>
      <c r="H12" s="50"/>
      <c r="I12" s="50"/>
      <c r="J12" s="15" t="s">
        <v>20</v>
      </c>
      <c r="K12" s="16" t="s">
        <v>21</v>
      </c>
    </row>
    <row r="13" spans="1:13" s="21" customFormat="1" ht="135.75" customHeight="1">
      <c r="A13" s="17">
        <v>1</v>
      </c>
      <c r="B13" s="17">
        <v>11301</v>
      </c>
      <c r="C13" s="17" t="s">
        <v>22</v>
      </c>
      <c r="D13" s="18">
        <v>39407652</v>
      </c>
      <c r="E13" s="18">
        <v>21710667.34</v>
      </c>
      <c r="F13" s="18">
        <f>+D13-E13</f>
        <v>17696984.66</v>
      </c>
      <c r="G13" s="19" t="s">
        <v>23</v>
      </c>
      <c r="H13" s="19" t="s">
        <v>24</v>
      </c>
      <c r="I13" s="17" t="s">
        <v>25</v>
      </c>
      <c r="J13" s="17" t="s">
        <v>25</v>
      </c>
      <c r="K13" s="17" t="s">
        <v>25</v>
      </c>
      <c r="L13" s="20"/>
      <c r="M13" s="20"/>
    </row>
    <row r="14" spans="1:13" s="21" customFormat="1" ht="118.5" customHeight="1">
      <c r="A14" s="17">
        <v>2</v>
      </c>
      <c r="B14" s="17">
        <v>12201</v>
      </c>
      <c r="C14" s="17" t="s">
        <v>26</v>
      </c>
      <c r="D14" s="18">
        <v>600505554.23239994</v>
      </c>
      <c r="E14" s="18">
        <v>266756375.33999997</v>
      </c>
      <c r="F14" s="18">
        <f t="shared" ref="F14:F41" si="0">+D14-E14</f>
        <v>333749178.89239997</v>
      </c>
      <c r="G14" s="19" t="s">
        <v>23</v>
      </c>
      <c r="H14" s="19" t="s">
        <v>27</v>
      </c>
      <c r="I14" s="17" t="s">
        <v>25</v>
      </c>
      <c r="J14" s="17" t="s">
        <v>25</v>
      </c>
      <c r="K14" s="17" t="s">
        <v>25</v>
      </c>
      <c r="L14" s="20"/>
      <c r="M14" s="20"/>
    </row>
    <row r="15" spans="1:13" s="21" customFormat="1" ht="152.25" customHeight="1">
      <c r="A15" s="17">
        <v>3</v>
      </c>
      <c r="B15" s="17">
        <v>13101</v>
      </c>
      <c r="C15" s="17" t="s">
        <v>28</v>
      </c>
      <c r="D15" s="18">
        <v>5703360</v>
      </c>
      <c r="E15" s="18">
        <v>2749555</v>
      </c>
      <c r="F15" s="18">
        <f t="shared" si="0"/>
        <v>2953805</v>
      </c>
      <c r="G15" s="19" t="s">
        <v>23</v>
      </c>
      <c r="H15" s="19" t="s">
        <v>29</v>
      </c>
      <c r="I15" s="17" t="s">
        <v>25</v>
      </c>
      <c r="J15" s="17" t="s">
        <v>25</v>
      </c>
      <c r="K15" s="17" t="s">
        <v>25</v>
      </c>
      <c r="L15" s="20"/>
      <c r="M15" s="20"/>
    </row>
    <row r="16" spans="1:13" s="21" customFormat="1" ht="152.25" customHeight="1">
      <c r="A16" s="17">
        <v>4</v>
      </c>
      <c r="B16" s="17">
        <v>13201</v>
      </c>
      <c r="C16" s="17" t="s">
        <v>30</v>
      </c>
      <c r="D16" s="18">
        <v>15370423.34</v>
      </c>
      <c r="E16" s="18">
        <v>6962421.6699999999</v>
      </c>
      <c r="F16" s="18">
        <f t="shared" si="0"/>
        <v>8408001.6699999999</v>
      </c>
      <c r="G16" s="19" t="s">
        <v>23</v>
      </c>
      <c r="H16" s="19" t="s">
        <v>31</v>
      </c>
      <c r="I16" s="17" t="s">
        <v>25</v>
      </c>
      <c r="J16" s="17" t="s">
        <v>25</v>
      </c>
      <c r="K16" s="17" t="s">
        <v>25</v>
      </c>
      <c r="L16" s="20"/>
      <c r="M16" s="20"/>
    </row>
    <row r="17" spans="1:13" s="21" customFormat="1" ht="152.25" customHeight="1">
      <c r="A17" s="17">
        <v>5</v>
      </c>
      <c r="B17" s="17">
        <v>13202</v>
      </c>
      <c r="C17" s="17" t="s">
        <v>32</v>
      </c>
      <c r="D17" s="18">
        <v>75021291.539999992</v>
      </c>
      <c r="E17" s="18">
        <v>0</v>
      </c>
      <c r="F17" s="18">
        <f t="shared" si="0"/>
        <v>75021291.539999992</v>
      </c>
      <c r="G17" s="19" t="s">
        <v>23</v>
      </c>
      <c r="H17" s="19" t="s">
        <v>33</v>
      </c>
      <c r="I17" s="17" t="s">
        <v>25</v>
      </c>
      <c r="J17" s="17" t="s">
        <v>25</v>
      </c>
      <c r="K17" s="17" t="s">
        <v>25</v>
      </c>
      <c r="L17" s="20"/>
      <c r="M17" s="20"/>
    </row>
    <row r="18" spans="1:13" s="21" customFormat="1" ht="152.25" customHeight="1">
      <c r="A18" s="17">
        <v>6</v>
      </c>
      <c r="B18" s="17">
        <v>13410</v>
      </c>
      <c r="C18" s="17" t="s">
        <v>34</v>
      </c>
      <c r="D18" s="18">
        <v>242139732</v>
      </c>
      <c r="E18" s="18">
        <v>113460864</v>
      </c>
      <c r="F18" s="18">
        <f t="shared" si="0"/>
        <v>128678868</v>
      </c>
      <c r="G18" s="19" t="s">
        <v>23</v>
      </c>
      <c r="H18" s="19" t="s">
        <v>35</v>
      </c>
      <c r="I18" s="17" t="s">
        <v>25</v>
      </c>
      <c r="J18" s="17" t="s">
        <v>25</v>
      </c>
      <c r="K18" s="17" t="s">
        <v>25</v>
      </c>
      <c r="L18" s="20"/>
      <c r="M18" s="20"/>
    </row>
    <row r="19" spans="1:13" s="21" customFormat="1" ht="152.25" customHeight="1">
      <c r="A19" s="17">
        <v>7</v>
      </c>
      <c r="B19" s="17">
        <v>14101</v>
      </c>
      <c r="C19" s="17" t="s">
        <v>36</v>
      </c>
      <c r="D19" s="18">
        <v>51762095.253600039</v>
      </c>
      <c r="E19" s="18">
        <v>24894942.84</v>
      </c>
      <c r="F19" s="18">
        <f t="shared" si="0"/>
        <v>26867152.413600039</v>
      </c>
      <c r="G19" s="19" t="s">
        <v>23</v>
      </c>
      <c r="H19" s="19" t="s">
        <v>37</v>
      </c>
      <c r="I19" s="17" t="s">
        <v>25</v>
      </c>
      <c r="J19" s="17" t="s">
        <v>25</v>
      </c>
      <c r="K19" s="17" t="s">
        <v>25</v>
      </c>
      <c r="L19" s="20"/>
      <c r="M19" s="20"/>
    </row>
    <row r="20" spans="1:13" s="21" customFormat="1" ht="152.25" customHeight="1">
      <c r="A20" s="17">
        <v>8</v>
      </c>
      <c r="B20" s="17">
        <v>14105</v>
      </c>
      <c r="C20" s="17" t="s">
        <v>38</v>
      </c>
      <c r="D20" s="18">
        <v>16664998.674000001</v>
      </c>
      <c r="E20" s="18">
        <v>8025554.4199999999</v>
      </c>
      <c r="F20" s="18">
        <f t="shared" si="0"/>
        <v>8639444.2540000007</v>
      </c>
      <c r="G20" s="19" t="s">
        <v>23</v>
      </c>
      <c r="H20" s="19" t="s">
        <v>39</v>
      </c>
      <c r="I20" s="17" t="s">
        <v>25</v>
      </c>
      <c r="J20" s="17" t="s">
        <v>25</v>
      </c>
      <c r="K20" s="17" t="s">
        <v>25</v>
      </c>
      <c r="L20" s="20"/>
      <c r="M20" s="20"/>
    </row>
    <row r="21" spans="1:13" s="21" customFormat="1" ht="152.25" customHeight="1">
      <c r="A21" s="17">
        <v>9</v>
      </c>
      <c r="B21" s="17">
        <v>14201</v>
      </c>
      <c r="C21" s="17" t="s">
        <v>40</v>
      </c>
      <c r="D21" s="18">
        <v>26244092.400000028</v>
      </c>
      <c r="E21" s="18">
        <v>12638668.5</v>
      </c>
      <c r="F21" s="18">
        <f t="shared" si="0"/>
        <v>13605423.900000028</v>
      </c>
      <c r="G21" s="19" t="s">
        <v>23</v>
      </c>
      <c r="H21" s="19" t="s">
        <v>41</v>
      </c>
      <c r="I21" s="17" t="s">
        <v>25</v>
      </c>
      <c r="J21" s="17" t="s">
        <v>25</v>
      </c>
      <c r="K21" s="17" t="s">
        <v>25</v>
      </c>
      <c r="L21" s="20"/>
      <c r="M21" s="20"/>
    </row>
    <row r="22" spans="1:13" s="21" customFormat="1" ht="152.25" customHeight="1">
      <c r="A22" s="17">
        <v>10</v>
      </c>
      <c r="B22" s="17">
        <v>14301</v>
      </c>
      <c r="C22" s="17" t="s">
        <v>42</v>
      </c>
      <c r="D22" s="18">
        <v>10506768.000000002</v>
      </c>
      <c r="E22" s="18">
        <v>5055467.3899999997</v>
      </c>
      <c r="F22" s="18">
        <f t="shared" si="0"/>
        <v>5451300.6100000022</v>
      </c>
      <c r="G22" s="19" t="s">
        <v>23</v>
      </c>
      <c r="H22" s="19" t="s">
        <v>43</v>
      </c>
      <c r="I22" s="17" t="s">
        <v>25</v>
      </c>
      <c r="J22" s="17" t="s">
        <v>25</v>
      </c>
      <c r="K22" s="17" t="s">
        <v>25</v>
      </c>
      <c r="L22" s="20"/>
      <c r="M22" s="20"/>
    </row>
    <row r="23" spans="1:13" s="21" customFormat="1" ht="152.25" customHeight="1">
      <c r="A23" s="17">
        <v>11</v>
      </c>
      <c r="B23" s="17">
        <v>14401</v>
      </c>
      <c r="C23" s="17" t="s">
        <v>44</v>
      </c>
      <c r="D23" s="18">
        <v>5436285.5299999993</v>
      </c>
      <c r="E23" s="18">
        <v>0</v>
      </c>
      <c r="F23" s="18">
        <f t="shared" si="0"/>
        <v>5436285.5299999993</v>
      </c>
      <c r="G23" s="19" t="s">
        <v>23</v>
      </c>
      <c r="H23" s="19" t="s">
        <v>45</v>
      </c>
      <c r="I23" s="17" t="s">
        <v>25</v>
      </c>
      <c r="J23" s="17" t="s">
        <v>25</v>
      </c>
      <c r="K23" s="17" t="s">
        <v>25</v>
      </c>
      <c r="L23" s="20"/>
      <c r="M23" s="20"/>
    </row>
    <row r="24" spans="1:13" s="21" customFormat="1" ht="152.25" customHeight="1">
      <c r="A24" s="17">
        <v>12</v>
      </c>
      <c r="B24" s="17">
        <v>14405</v>
      </c>
      <c r="C24" s="17" t="s">
        <v>46</v>
      </c>
      <c r="D24" s="18">
        <v>314323.20000000007</v>
      </c>
      <c r="E24" s="18">
        <v>0</v>
      </c>
      <c r="F24" s="18">
        <f t="shared" si="0"/>
        <v>314323.20000000007</v>
      </c>
      <c r="G24" s="19" t="s">
        <v>23</v>
      </c>
      <c r="H24" s="19" t="s">
        <v>47</v>
      </c>
      <c r="I24" s="17" t="s">
        <v>25</v>
      </c>
      <c r="J24" s="17" t="s">
        <v>25</v>
      </c>
      <c r="K24" s="17" t="s">
        <v>25</v>
      </c>
      <c r="L24" s="20"/>
      <c r="M24" s="20"/>
    </row>
    <row r="25" spans="1:13" s="21" customFormat="1" ht="152.25" customHeight="1">
      <c r="A25" s="17">
        <v>13</v>
      </c>
      <c r="B25" s="17">
        <v>14406</v>
      </c>
      <c r="C25" s="17" t="s">
        <v>48</v>
      </c>
      <c r="D25" s="18">
        <v>3180301.56</v>
      </c>
      <c r="E25" s="18">
        <v>636060.29</v>
      </c>
      <c r="F25" s="18">
        <f t="shared" si="0"/>
        <v>2544241.27</v>
      </c>
      <c r="G25" s="19" t="s">
        <v>23</v>
      </c>
      <c r="H25" s="19" t="s">
        <v>49</v>
      </c>
      <c r="I25" s="17" t="s">
        <v>25</v>
      </c>
      <c r="J25" s="17" t="s">
        <v>25</v>
      </c>
      <c r="K25" s="17" t="s">
        <v>25</v>
      </c>
      <c r="L25" s="20"/>
      <c r="M25" s="20"/>
    </row>
    <row r="26" spans="1:13" s="21" customFormat="1" ht="152.25" customHeight="1">
      <c r="A26" s="17">
        <v>14</v>
      </c>
      <c r="B26" s="17">
        <v>15403</v>
      </c>
      <c r="C26" s="17" t="s">
        <v>50</v>
      </c>
      <c r="D26" s="18">
        <v>84088800</v>
      </c>
      <c r="E26" s="18">
        <v>39731580</v>
      </c>
      <c r="F26" s="18">
        <f t="shared" si="0"/>
        <v>44357220</v>
      </c>
      <c r="G26" s="19" t="s">
        <v>23</v>
      </c>
      <c r="H26" s="19" t="s">
        <v>51</v>
      </c>
      <c r="I26" s="17" t="s">
        <v>25</v>
      </c>
      <c r="J26" s="17" t="s">
        <v>25</v>
      </c>
      <c r="K26" s="17" t="s">
        <v>25</v>
      </c>
      <c r="L26" s="20"/>
      <c r="M26" s="20"/>
    </row>
    <row r="27" spans="1:13" s="21" customFormat="1" ht="152.25" customHeight="1">
      <c r="A27" s="17">
        <v>15</v>
      </c>
      <c r="B27" s="17">
        <v>15901</v>
      </c>
      <c r="C27" s="17" t="s">
        <v>52</v>
      </c>
      <c r="D27" s="18">
        <v>357998691.26999998</v>
      </c>
      <c r="E27" s="18">
        <v>133895348.18000001</v>
      </c>
      <c r="F27" s="18">
        <f t="shared" si="0"/>
        <v>224103343.08999997</v>
      </c>
      <c r="G27" s="19" t="s">
        <v>23</v>
      </c>
      <c r="H27" s="19" t="s">
        <v>53</v>
      </c>
      <c r="I27" s="17" t="s">
        <v>25</v>
      </c>
      <c r="J27" s="17" t="s">
        <v>25</v>
      </c>
      <c r="K27" s="17" t="s">
        <v>25</v>
      </c>
      <c r="L27" s="20"/>
      <c r="M27" s="20"/>
    </row>
    <row r="28" spans="1:13" s="21" customFormat="1" ht="152.25" customHeight="1">
      <c r="A28" s="17">
        <v>16</v>
      </c>
      <c r="B28" s="17">
        <v>25301</v>
      </c>
      <c r="C28" s="17" t="s">
        <v>59</v>
      </c>
      <c r="D28" s="18">
        <v>50000000</v>
      </c>
      <c r="E28" s="18">
        <v>0</v>
      </c>
      <c r="F28" s="18">
        <f t="shared" si="0"/>
        <v>50000000</v>
      </c>
      <c r="G28" s="19" t="s">
        <v>64</v>
      </c>
      <c r="H28" s="19" t="s">
        <v>65</v>
      </c>
      <c r="I28" s="17" t="s">
        <v>66</v>
      </c>
      <c r="J28" s="17" t="s">
        <v>25</v>
      </c>
      <c r="K28" s="17" t="s">
        <v>25</v>
      </c>
      <c r="L28" s="20"/>
      <c r="M28" s="20"/>
    </row>
    <row r="29" spans="1:13" s="21" customFormat="1" ht="57.75" customHeight="1">
      <c r="A29" s="17">
        <v>17</v>
      </c>
      <c r="B29" s="17">
        <v>25401</v>
      </c>
      <c r="C29" s="17" t="s">
        <v>60</v>
      </c>
      <c r="D29" s="18">
        <f>7500000-480240</f>
        <v>7019760</v>
      </c>
      <c r="E29" s="18"/>
      <c r="F29" s="18">
        <f t="shared" si="0"/>
        <v>7019760</v>
      </c>
      <c r="G29" s="19" t="s">
        <v>67</v>
      </c>
      <c r="H29" s="19" t="s">
        <v>68</v>
      </c>
      <c r="I29" s="17" t="s">
        <v>66</v>
      </c>
      <c r="J29" s="17" t="s">
        <v>25</v>
      </c>
      <c r="K29" s="17" t="s">
        <v>25</v>
      </c>
      <c r="L29" s="20"/>
      <c r="M29" s="20"/>
    </row>
    <row r="30" spans="1:13" s="21" customFormat="1" ht="57.75" customHeight="1">
      <c r="A30" s="17">
        <v>18</v>
      </c>
      <c r="B30" s="17">
        <v>25401</v>
      </c>
      <c r="C30" s="17" t="s">
        <v>60</v>
      </c>
      <c r="D30" s="18">
        <v>480240</v>
      </c>
      <c r="E30" s="18">
        <v>480240</v>
      </c>
      <c r="F30" s="18">
        <f t="shared" si="0"/>
        <v>0</v>
      </c>
      <c r="G30" s="19" t="s">
        <v>67</v>
      </c>
      <c r="H30" s="19" t="s">
        <v>68</v>
      </c>
      <c r="I30" s="17" t="s">
        <v>92</v>
      </c>
      <c r="J30" s="17" t="s">
        <v>25</v>
      </c>
      <c r="K30" s="17" t="s">
        <v>25</v>
      </c>
      <c r="L30" s="20"/>
      <c r="M30" s="20"/>
    </row>
    <row r="31" spans="1:13" s="21" customFormat="1" ht="87.75" customHeight="1">
      <c r="A31" s="17">
        <v>19</v>
      </c>
      <c r="B31" s="17">
        <v>25501</v>
      </c>
      <c r="C31" s="17" t="s">
        <v>61</v>
      </c>
      <c r="D31" s="18">
        <v>4000000</v>
      </c>
      <c r="E31" s="18">
        <v>0</v>
      </c>
      <c r="F31" s="18">
        <f t="shared" si="0"/>
        <v>4000000</v>
      </c>
      <c r="G31" s="19" t="s">
        <v>67</v>
      </c>
      <c r="H31" s="19" t="s">
        <v>69</v>
      </c>
      <c r="I31" s="17" t="s">
        <v>66</v>
      </c>
      <c r="J31" s="17" t="s">
        <v>25</v>
      </c>
      <c r="K31" s="17" t="s">
        <v>25</v>
      </c>
      <c r="L31" s="20"/>
      <c r="M31" s="20"/>
    </row>
    <row r="32" spans="1:13" s="21" customFormat="1" ht="100.5" customHeight="1">
      <c r="A32" s="17">
        <v>20</v>
      </c>
      <c r="B32" s="17">
        <v>25901</v>
      </c>
      <c r="C32" s="17" t="s">
        <v>62</v>
      </c>
      <c r="D32" s="18">
        <v>3500000</v>
      </c>
      <c r="E32" s="18">
        <v>0</v>
      </c>
      <c r="F32" s="18">
        <f t="shared" si="0"/>
        <v>3500000</v>
      </c>
      <c r="G32" s="19" t="s">
        <v>70</v>
      </c>
      <c r="H32" s="19" t="s">
        <v>71</v>
      </c>
      <c r="I32" s="17" t="s">
        <v>66</v>
      </c>
      <c r="J32" s="17" t="s">
        <v>25</v>
      </c>
      <c r="K32" s="17" t="s">
        <v>25</v>
      </c>
      <c r="L32" s="20"/>
      <c r="M32" s="20"/>
    </row>
    <row r="33" spans="1:13" s="21" customFormat="1" ht="72" customHeight="1">
      <c r="A33" s="17">
        <v>21</v>
      </c>
      <c r="B33" s="17">
        <v>33903</v>
      </c>
      <c r="C33" s="17" t="s">
        <v>63</v>
      </c>
      <c r="D33" s="18">
        <f>95000000-36000000</f>
        <v>59000000</v>
      </c>
      <c r="E33" s="18">
        <v>0</v>
      </c>
      <c r="F33" s="18">
        <f t="shared" si="0"/>
        <v>59000000</v>
      </c>
      <c r="G33" s="19" t="s">
        <v>72</v>
      </c>
      <c r="H33" s="19" t="s">
        <v>74</v>
      </c>
      <c r="I33" s="17" t="s">
        <v>66</v>
      </c>
      <c r="J33" s="17" t="s">
        <v>25</v>
      </c>
      <c r="K33" s="17" t="s">
        <v>25</v>
      </c>
      <c r="L33" s="20"/>
      <c r="M33" s="20"/>
    </row>
    <row r="34" spans="1:13" s="21" customFormat="1" ht="72" customHeight="1">
      <c r="A34" s="17">
        <v>22</v>
      </c>
      <c r="B34" s="17">
        <v>33903</v>
      </c>
      <c r="C34" s="17" t="s">
        <v>63</v>
      </c>
      <c r="D34" s="18">
        <v>36000000</v>
      </c>
      <c r="E34" s="18">
        <v>16551042.399999999</v>
      </c>
      <c r="F34" s="18">
        <v>95000000</v>
      </c>
      <c r="G34" s="19" t="s">
        <v>72</v>
      </c>
      <c r="H34" s="19" t="s">
        <v>74</v>
      </c>
      <c r="I34" s="17" t="s">
        <v>95</v>
      </c>
      <c r="J34" s="17" t="s">
        <v>25</v>
      </c>
      <c r="K34" s="17" t="s">
        <v>25</v>
      </c>
      <c r="L34" s="20"/>
      <c r="M34" s="20"/>
    </row>
    <row r="35" spans="1:13" s="21" customFormat="1" ht="127.5" customHeight="1">
      <c r="A35" s="17">
        <v>23</v>
      </c>
      <c r="B35" s="17">
        <v>33903</v>
      </c>
      <c r="C35" s="17" t="s">
        <v>63</v>
      </c>
      <c r="D35" s="18">
        <f>195000000-28540660.17</f>
        <v>166459339.82999998</v>
      </c>
      <c r="E35" s="18">
        <v>0</v>
      </c>
      <c r="F35" s="18">
        <f t="shared" si="0"/>
        <v>166459339.82999998</v>
      </c>
      <c r="G35" s="19" t="s">
        <v>73</v>
      </c>
      <c r="H35" s="19" t="s">
        <v>75</v>
      </c>
      <c r="I35" s="17" t="s">
        <v>66</v>
      </c>
      <c r="J35" s="17" t="s">
        <v>25</v>
      </c>
      <c r="K35" s="17" t="s">
        <v>25</v>
      </c>
      <c r="L35" s="20"/>
      <c r="M35" s="20"/>
    </row>
    <row r="36" spans="1:13" s="21" customFormat="1" ht="127.5" customHeight="1">
      <c r="A36" s="17">
        <v>24</v>
      </c>
      <c r="B36" s="17">
        <v>33903</v>
      </c>
      <c r="C36" s="17" t="s">
        <v>63</v>
      </c>
      <c r="D36" s="18">
        <v>28540660.170000002</v>
      </c>
      <c r="E36" s="18">
        <v>7297254.1199999992</v>
      </c>
      <c r="F36" s="18">
        <f t="shared" ref="F36" si="1">+D36-E36</f>
        <v>21243406.050000004</v>
      </c>
      <c r="G36" s="19" t="s">
        <v>73</v>
      </c>
      <c r="H36" s="19" t="s">
        <v>75</v>
      </c>
      <c r="I36" s="17" t="s">
        <v>94</v>
      </c>
      <c r="J36" s="17" t="s">
        <v>25</v>
      </c>
      <c r="K36" s="17" t="s">
        <v>25</v>
      </c>
      <c r="L36" s="20"/>
      <c r="M36" s="20"/>
    </row>
    <row r="37" spans="1:13" s="21" customFormat="1" ht="78" customHeight="1">
      <c r="A37" s="17">
        <v>25</v>
      </c>
      <c r="B37" s="17">
        <v>33903</v>
      </c>
      <c r="C37" s="17" t="s">
        <v>63</v>
      </c>
      <c r="D37" s="18">
        <v>149392022.66</v>
      </c>
      <c r="E37" s="18">
        <v>0</v>
      </c>
      <c r="F37" s="18">
        <f t="shared" si="0"/>
        <v>149392022.66</v>
      </c>
      <c r="G37" s="19" t="s">
        <v>67</v>
      </c>
      <c r="H37" s="19" t="s">
        <v>76</v>
      </c>
      <c r="I37" s="17" t="s">
        <v>66</v>
      </c>
      <c r="J37" s="17" t="s">
        <v>25</v>
      </c>
      <c r="K37" s="17" t="s">
        <v>25</v>
      </c>
      <c r="L37" s="20"/>
      <c r="M37" s="20"/>
    </row>
    <row r="38" spans="1:13" s="21" customFormat="1" ht="81.75" customHeight="1">
      <c r="A38" s="17">
        <v>26</v>
      </c>
      <c r="B38" s="17">
        <v>33903</v>
      </c>
      <c r="C38" s="17" t="s">
        <v>63</v>
      </c>
      <c r="D38" s="18">
        <v>28456380.939999998</v>
      </c>
      <c r="E38" s="18">
        <v>0</v>
      </c>
      <c r="F38" s="18">
        <f t="shared" si="0"/>
        <v>28456380.939999998</v>
      </c>
      <c r="G38" s="19" t="s">
        <v>77</v>
      </c>
      <c r="H38" s="19" t="s">
        <v>78</v>
      </c>
      <c r="I38" s="17" t="s">
        <v>66</v>
      </c>
      <c r="J38" s="17" t="s">
        <v>25</v>
      </c>
      <c r="K38" s="17" t="s">
        <v>25</v>
      </c>
      <c r="L38" s="20"/>
      <c r="M38" s="20"/>
    </row>
    <row r="39" spans="1:13" s="21" customFormat="1" ht="81.75" customHeight="1">
      <c r="A39" s="17">
        <v>27</v>
      </c>
      <c r="B39" s="17">
        <v>33903</v>
      </c>
      <c r="C39" s="17" t="s">
        <v>63</v>
      </c>
      <c r="D39" s="18">
        <v>77591523.540000007</v>
      </c>
      <c r="E39" s="18">
        <v>50434490.259999998</v>
      </c>
      <c r="F39" s="18">
        <f t="shared" si="0"/>
        <v>27157033.280000009</v>
      </c>
      <c r="G39" s="19" t="s">
        <v>77</v>
      </c>
      <c r="H39" s="19" t="s">
        <v>78</v>
      </c>
      <c r="I39" s="17" t="s">
        <v>93</v>
      </c>
      <c r="J39" s="17" t="s">
        <v>25</v>
      </c>
      <c r="K39" s="17" t="s">
        <v>25</v>
      </c>
      <c r="L39" s="20"/>
      <c r="M39" s="20"/>
    </row>
    <row r="40" spans="1:13" s="21" customFormat="1" ht="109.5" customHeight="1">
      <c r="A40" s="17">
        <v>28</v>
      </c>
      <c r="B40" s="17">
        <v>33903</v>
      </c>
      <c r="C40" s="17" t="s">
        <v>63</v>
      </c>
      <c r="D40" s="18">
        <v>6000000</v>
      </c>
      <c r="E40" s="18">
        <v>0</v>
      </c>
      <c r="F40" s="18">
        <f t="shared" si="0"/>
        <v>6000000</v>
      </c>
      <c r="G40" s="19" t="s">
        <v>79</v>
      </c>
      <c r="H40" s="19" t="s">
        <v>80</v>
      </c>
      <c r="I40" s="17" t="s">
        <v>66</v>
      </c>
      <c r="J40" s="17" t="s">
        <v>25</v>
      </c>
      <c r="K40" s="17" t="s">
        <v>25</v>
      </c>
      <c r="L40" s="20"/>
      <c r="M40" s="20"/>
    </row>
    <row r="41" spans="1:13" s="21" customFormat="1" ht="96.75" customHeight="1">
      <c r="A41" s="17">
        <v>29</v>
      </c>
      <c r="B41" s="17">
        <v>33903</v>
      </c>
      <c r="C41" s="17" t="s">
        <v>63</v>
      </c>
      <c r="D41" s="18">
        <v>52700000</v>
      </c>
      <c r="E41" s="18">
        <v>0</v>
      </c>
      <c r="F41" s="18">
        <f t="shared" si="0"/>
        <v>52700000</v>
      </c>
      <c r="G41" s="19" t="s">
        <v>81</v>
      </c>
      <c r="H41" s="19" t="s">
        <v>82</v>
      </c>
      <c r="I41" s="17" t="s">
        <v>66</v>
      </c>
      <c r="J41" s="17" t="s">
        <v>25</v>
      </c>
      <c r="K41" s="17" t="s">
        <v>25</v>
      </c>
      <c r="L41" s="20"/>
      <c r="M41" s="20"/>
    </row>
    <row r="42" spans="1:13" ht="21.75" customHeight="1">
      <c r="C42" s="22" t="s">
        <v>54</v>
      </c>
      <c r="D42" s="23">
        <f>SUM(D13:D41)</f>
        <v>2203484296.1400003</v>
      </c>
      <c r="E42" s="23">
        <f>SUM(E13:E41)</f>
        <v>711280531.75</v>
      </c>
      <c r="F42" s="31">
        <f>SUM(F13:F41)</f>
        <v>1567754806.79</v>
      </c>
    </row>
    <row r="43" spans="1:13">
      <c r="A43" s="24"/>
      <c r="B43" s="24"/>
      <c r="C43" s="24"/>
    </row>
    <row r="44" spans="1:13">
      <c r="A44" s="24"/>
      <c r="B44" s="24"/>
      <c r="C44" s="24"/>
    </row>
    <row r="45" spans="1:13" ht="12.75" customHeight="1">
      <c r="A45" s="49" t="s">
        <v>9</v>
      </c>
      <c r="B45" s="54" t="s">
        <v>10</v>
      </c>
      <c r="C45" s="55"/>
      <c r="D45" s="49" t="s">
        <v>11</v>
      </c>
      <c r="E45" s="49" t="s">
        <v>12</v>
      </c>
      <c r="F45" s="56" t="s">
        <v>13</v>
      </c>
    </row>
    <row r="46" spans="1:13">
      <c r="A46" s="50"/>
      <c r="B46" s="14" t="s">
        <v>18</v>
      </c>
      <c r="C46" s="14" t="s">
        <v>19</v>
      </c>
      <c r="D46" s="50"/>
      <c r="E46" s="50"/>
      <c r="F46" s="57"/>
    </row>
    <row r="47" spans="1:13" ht="25.5">
      <c r="A47" s="37">
        <v>1</v>
      </c>
      <c r="B47" s="37">
        <v>25301</v>
      </c>
      <c r="C47" s="37" t="s">
        <v>86</v>
      </c>
      <c r="D47" s="38">
        <v>725853650.53999996</v>
      </c>
      <c r="E47" s="38"/>
      <c r="F47" s="38">
        <f>+D47-E47</f>
        <v>725853650.53999996</v>
      </c>
    </row>
    <row r="48" spans="1:13" ht="25.5">
      <c r="A48" s="37">
        <v>2</v>
      </c>
      <c r="B48" s="37">
        <v>25401</v>
      </c>
      <c r="C48" s="37" t="s">
        <v>60</v>
      </c>
      <c r="D48" s="38">
        <v>311080135.89999998</v>
      </c>
      <c r="E48" s="38"/>
      <c r="F48" s="38">
        <f>+D48-E48</f>
        <v>311080135.89999998</v>
      </c>
    </row>
    <row r="49" spans="1:12" ht="21.75" customHeight="1">
      <c r="A49" s="37">
        <v>3</v>
      </c>
      <c r="B49" s="37">
        <v>33903</v>
      </c>
      <c r="C49" s="37" t="s">
        <v>63</v>
      </c>
      <c r="D49" s="38"/>
      <c r="E49" s="38"/>
      <c r="F49" s="38">
        <f>+D49-E49</f>
        <v>0</v>
      </c>
    </row>
    <row r="50" spans="1:12" ht="15.75">
      <c r="A50" s="51" t="s">
        <v>87</v>
      </c>
      <c r="B50" s="51"/>
      <c r="C50" s="51"/>
      <c r="D50" s="23">
        <f>SUM(D47:D49)</f>
        <v>1036933786.4399999</v>
      </c>
      <c r="E50" s="23">
        <f t="shared" ref="E50:F50" si="2">SUM(E47:E49)</f>
        <v>0</v>
      </c>
      <c r="F50" s="23">
        <f t="shared" si="2"/>
        <v>1036933786.4399999</v>
      </c>
    </row>
    <row r="51" spans="1:12" ht="15.75">
      <c r="A51" s="52" t="s">
        <v>88</v>
      </c>
      <c r="B51" s="52"/>
      <c r="C51" s="52"/>
      <c r="D51" s="23">
        <f>D42+D50</f>
        <v>3240418082.5800004</v>
      </c>
      <c r="E51" s="23">
        <f>E42+E50</f>
        <v>711280531.75</v>
      </c>
      <c r="F51" s="23">
        <f>F42+F50</f>
        <v>2604688593.23</v>
      </c>
      <c r="G51" s="41"/>
    </row>
    <row r="52" spans="1:12">
      <c r="F52" s="1"/>
    </row>
    <row r="53" spans="1:12" ht="22.5" customHeight="1">
      <c r="A53" s="53" t="s">
        <v>89</v>
      </c>
      <c r="B53" s="53"/>
      <c r="C53" s="53"/>
      <c r="D53" s="53"/>
      <c r="E53" s="53"/>
      <c r="F53" s="39"/>
    </row>
    <row r="54" spans="1:12" ht="22.5" customHeight="1">
      <c r="A54" s="53" t="s">
        <v>90</v>
      </c>
      <c r="B54" s="53"/>
      <c r="C54" s="53"/>
      <c r="D54" s="53"/>
      <c r="E54" s="53"/>
      <c r="F54" s="39"/>
    </row>
    <row r="55" spans="1:12" ht="23.25" customHeight="1">
      <c r="A55" s="52" t="s">
        <v>88</v>
      </c>
      <c r="B55" s="52"/>
      <c r="C55" s="52"/>
      <c r="D55" s="40">
        <f>D51</f>
        <v>3240418082.5800004</v>
      </c>
      <c r="E55" s="40">
        <f>E51</f>
        <v>711280531.75</v>
      </c>
      <c r="F55" s="40">
        <f>F51-F53-F54</f>
        <v>2604688593.23</v>
      </c>
    </row>
    <row r="56" spans="1:12">
      <c r="A56" s="24" t="s">
        <v>55</v>
      </c>
      <c r="B56" s="24" t="s">
        <v>56</v>
      </c>
      <c r="C56" s="24"/>
    </row>
    <row r="57" spans="1:12">
      <c r="A57" s="24"/>
      <c r="B57" s="24" t="s">
        <v>57</v>
      </c>
      <c r="C57" s="24"/>
    </row>
    <row r="58" spans="1:12">
      <c r="A58" s="24"/>
      <c r="B58" s="24" t="s">
        <v>58</v>
      </c>
      <c r="C58" s="24"/>
    </row>
    <row r="59" spans="1:12">
      <c r="D59" s="33"/>
      <c r="E59" s="33"/>
      <c r="F59" s="34"/>
      <c r="G59" s="48"/>
      <c r="H59" s="48"/>
      <c r="I59" s="35"/>
      <c r="J59" s="35"/>
      <c r="K59" s="35"/>
      <c r="L59" s="35"/>
    </row>
    <row r="60" spans="1:12" ht="45" customHeight="1">
      <c r="D60" s="33"/>
      <c r="E60" s="33"/>
      <c r="F60" s="34"/>
      <c r="G60" s="47"/>
      <c r="H60" s="47"/>
      <c r="I60" s="35"/>
      <c r="J60" s="35"/>
      <c r="K60" s="35"/>
      <c r="L60" s="35"/>
    </row>
    <row r="61" spans="1:12">
      <c r="G61" s="43"/>
      <c r="H61" s="44"/>
      <c r="I61" s="44"/>
    </row>
    <row r="62" spans="1:12">
      <c r="B62" s="45" t="s">
        <v>83</v>
      </c>
      <c r="C62" s="45"/>
      <c r="H62" s="42" t="s">
        <v>85</v>
      </c>
    </row>
    <row r="63" spans="1:12" ht="28.5" customHeight="1">
      <c r="B63" s="46" t="s">
        <v>84</v>
      </c>
      <c r="C63" s="46"/>
      <c r="H63" s="36" t="s">
        <v>96</v>
      </c>
    </row>
  </sheetData>
  <mergeCells count="24">
    <mergeCell ref="I11:I12"/>
    <mergeCell ref="J11:K11"/>
    <mergeCell ref="A9:B9"/>
    <mergeCell ref="A11:A12"/>
    <mergeCell ref="B11:C11"/>
    <mergeCell ref="D11:D12"/>
    <mergeCell ref="E11:E12"/>
    <mergeCell ref="F11:F12"/>
    <mergeCell ref="B62:C62"/>
    <mergeCell ref="B63:C63"/>
    <mergeCell ref="G60:H60"/>
    <mergeCell ref="G59:H59"/>
    <mergeCell ref="G11:G12"/>
    <mergeCell ref="H11:H12"/>
    <mergeCell ref="A50:C50"/>
    <mergeCell ref="A51:C51"/>
    <mergeCell ref="A53:E53"/>
    <mergeCell ref="A54:E54"/>
    <mergeCell ref="A55:C55"/>
    <mergeCell ref="A45:A46"/>
    <mergeCell ref="B45:C45"/>
    <mergeCell ref="D45:D46"/>
    <mergeCell ref="E45:E46"/>
    <mergeCell ref="F45:F46"/>
  </mergeCells>
  <printOptions horizontalCentered="1" verticalCentered="1"/>
  <pageMargins left="0.15748031496062992" right="0.15748031496062992" top="0.19685039370078741" bottom="0.39370078740157483" header="0" footer="0.19685039370078741"/>
  <pageSetup scale="52" fitToHeight="4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7CAF</vt:lpstr>
      <vt:lpstr>'ANEXO 7CAF'!Títulos_a_imprimir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</dc:creator>
  <cp:lastModifiedBy>hiram1983</cp:lastModifiedBy>
  <cp:lastPrinted>2023-08-17T19:43:11Z</cp:lastPrinted>
  <dcterms:created xsi:type="dcterms:W3CDTF">2023-05-10T02:20:25Z</dcterms:created>
  <dcterms:modified xsi:type="dcterms:W3CDTF">2023-08-23T14:06:00Z</dcterms:modified>
</cp:coreProperties>
</file>