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15675" windowHeight="8700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C159" i="2" l="1"/>
  <c r="C84" i="2"/>
  <c r="H157" i="2"/>
  <c r="E157" i="2"/>
  <c r="E156" i="2"/>
  <c r="H156" i="2" s="1"/>
  <c r="H155" i="2"/>
  <c r="E155" i="2"/>
  <c r="H154" i="2"/>
  <c r="E154" i="2"/>
  <c r="E153" i="2"/>
  <c r="H153" i="2" s="1"/>
  <c r="E152" i="2"/>
  <c r="H152" i="2" s="1"/>
  <c r="H151" i="2"/>
  <c r="E151" i="2"/>
  <c r="G150" i="2"/>
  <c r="F150" i="2"/>
  <c r="D150" i="2"/>
  <c r="C150" i="2"/>
  <c r="E149" i="2"/>
  <c r="H149" i="2" s="1"/>
  <c r="E148" i="2"/>
  <c r="H148" i="2" s="1"/>
  <c r="H147" i="2"/>
  <c r="E147" i="2"/>
  <c r="G146" i="2"/>
  <c r="F146" i="2"/>
  <c r="D146" i="2"/>
  <c r="C146" i="2"/>
  <c r="E145" i="2"/>
  <c r="H145" i="2" s="1"/>
  <c r="E144" i="2"/>
  <c r="H144" i="2" s="1"/>
  <c r="H143" i="2"/>
  <c r="E143" i="2"/>
  <c r="E142" i="2"/>
  <c r="H142" i="2" s="1"/>
  <c r="H141" i="2"/>
  <c r="E141" i="2"/>
  <c r="H140" i="2"/>
  <c r="E140" i="2"/>
  <c r="E139" i="2"/>
  <c r="H139" i="2" s="1"/>
  <c r="E138" i="2"/>
  <c r="H138" i="2" s="1"/>
  <c r="G137" i="2"/>
  <c r="F137" i="2"/>
  <c r="D137" i="2"/>
  <c r="C137" i="2"/>
  <c r="H136" i="2"/>
  <c r="E136" i="2"/>
  <c r="E135" i="2"/>
  <c r="H135" i="2" s="1"/>
  <c r="E134" i="2"/>
  <c r="H134" i="2" s="1"/>
  <c r="G133" i="2"/>
  <c r="F133" i="2"/>
  <c r="D133" i="2"/>
  <c r="C133" i="2"/>
  <c r="H132" i="2"/>
  <c r="E132" i="2"/>
  <c r="E131" i="2"/>
  <c r="H131" i="2" s="1"/>
  <c r="E130" i="2"/>
  <c r="H130" i="2" s="1"/>
  <c r="H129" i="2"/>
  <c r="E129" i="2"/>
  <c r="E128" i="2"/>
  <c r="H128" i="2" s="1"/>
  <c r="H127" i="2"/>
  <c r="E127" i="2"/>
  <c r="H126" i="2"/>
  <c r="E126" i="2"/>
  <c r="E125" i="2"/>
  <c r="H125" i="2" s="1"/>
  <c r="E124" i="2"/>
  <c r="H124" i="2" s="1"/>
  <c r="G123" i="2"/>
  <c r="F123" i="2"/>
  <c r="D123" i="2"/>
  <c r="C123" i="2"/>
  <c r="H122" i="2"/>
  <c r="E122" i="2"/>
  <c r="E121" i="2"/>
  <c r="H121" i="2" s="1"/>
  <c r="E120" i="2"/>
  <c r="H120" i="2" s="1"/>
  <c r="H119" i="2"/>
  <c r="E119" i="2"/>
  <c r="E118" i="2"/>
  <c r="H118" i="2" s="1"/>
  <c r="H117" i="2"/>
  <c r="E117" i="2"/>
  <c r="H116" i="2"/>
  <c r="E116" i="2"/>
  <c r="E115" i="2"/>
  <c r="H115" i="2" s="1"/>
  <c r="E114" i="2"/>
  <c r="H114" i="2" s="1"/>
  <c r="G113" i="2"/>
  <c r="F113" i="2"/>
  <c r="D113" i="2"/>
  <c r="C113" i="2"/>
  <c r="H112" i="2"/>
  <c r="E112" i="2"/>
  <c r="E111" i="2"/>
  <c r="H111" i="2" s="1"/>
  <c r="E110" i="2"/>
  <c r="H110" i="2" s="1"/>
  <c r="H109" i="2"/>
  <c r="E109" i="2"/>
  <c r="E108" i="2"/>
  <c r="H108" i="2" s="1"/>
  <c r="H107" i="2"/>
  <c r="E107" i="2"/>
  <c r="H106" i="2"/>
  <c r="E106" i="2"/>
  <c r="E105" i="2"/>
  <c r="H105" i="2" s="1"/>
  <c r="E104" i="2"/>
  <c r="H104" i="2" s="1"/>
  <c r="G103" i="2"/>
  <c r="F103" i="2"/>
  <c r="D103" i="2"/>
  <c r="C103" i="2"/>
  <c r="H102" i="2"/>
  <c r="E102" i="2"/>
  <c r="E101" i="2"/>
  <c r="H101" i="2" s="1"/>
  <c r="E100" i="2"/>
  <c r="H100" i="2" s="1"/>
  <c r="H99" i="2"/>
  <c r="E99" i="2"/>
  <c r="E98" i="2"/>
  <c r="H98" i="2" s="1"/>
  <c r="H97" i="2"/>
  <c r="E97" i="2"/>
  <c r="H96" i="2"/>
  <c r="E96" i="2"/>
  <c r="E95" i="2"/>
  <c r="H95" i="2" s="1"/>
  <c r="E94" i="2"/>
  <c r="H94" i="2" s="1"/>
  <c r="G93" i="2"/>
  <c r="F93" i="2"/>
  <c r="D93" i="2"/>
  <c r="C93" i="2"/>
  <c r="H92" i="2"/>
  <c r="E92" i="2"/>
  <c r="E91" i="2"/>
  <c r="H91" i="2" s="1"/>
  <c r="E90" i="2"/>
  <c r="H90" i="2" s="1"/>
  <c r="H89" i="2"/>
  <c r="E89" i="2"/>
  <c r="E88" i="2"/>
  <c r="H88" i="2" s="1"/>
  <c r="H87" i="2"/>
  <c r="E87" i="2"/>
  <c r="E85" i="2" s="1"/>
  <c r="H86" i="2"/>
  <c r="E86" i="2"/>
  <c r="G85" i="2"/>
  <c r="G84" i="2" s="1"/>
  <c r="F85" i="2"/>
  <c r="D85" i="2"/>
  <c r="C85" i="2"/>
  <c r="F84" i="2"/>
  <c r="D84" i="2"/>
  <c r="E82" i="2"/>
  <c r="H82" i="2" s="1"/>
  <c r="E81" i="2"/>
  <c r="H81" i="2" s="1"/>
  <c r="H80" i="2"/>
  <c r="E80" i="2"/>
  <c r="E79" i="2"/>
  <c r="H79" i="2" s="1"/>
  <c r="H78" i="2"/>
  <c r="E78" i="2"/>
  <c r="H77" i="2"/>
  <c r="E77" i="2"/>
  <c r="E76" i="2"/>
  <c r="H76" i="2" s="1"/>
  <c r="G75" i="2"/>
  <c r="F75" i="2"/>
  <c r="D75" i="2"/>
  <c r="C75" i="2"/>
  <c r="H74" i="2"/>
  <c r="E74" i="2"/>
  <c r="H73" i="2"/>
  <c r="E73" i="2"/>
  <c r="E72" i="2"/>
  <c r="H72" i="2" s="1"/>
  <c r="G71" i="2"/>
  <c r="F71" i="2"/>
  <c r="D71" i="2"/>
  <c r="C71" i="2"/>
  <c r="H70" i="2"/>
  <c r="E70" i="2"/>
  <c r="H69" i="2"/>
  <c r="E69" i="2"/>
  <c r="E68" i="2"/>
  <c r="H68" i="2" s="1"/>
  <c r="E67" i="2"/>
  <c r="H67" i="2" s="1"/>
  <c r="H66" i="2"/>
  <c r="E66" i="2"/>
  <c r="E65" i="2"/>
  <c r="H65" i="2" s="1"/>
  <c r="H64" i="2"/>
  <c r="E64" i="2"/>
  <c r="E62" i="2" s="1"/>
  <c r="H62" i="2" s="1"/>
  <c r="H63" i="2"/>
  <c r="E63" i="2"/>
  <c r="G62" i="2"/>
  <c r="F62" i="2"/>
  <c r="D62" i="2"/>
  <c r="C62" i="2"/>
  <c r="E61" i="2"/>
  <c r="H61" i="2" s="1"/>
  <c r="H60" i="2"/>
  <c r="E60" i="2"/>
  <c r="E58" i="2" s="1"/>
  <c r="H58" i="2" s="1"/>
  <c r="H59" i="2"/>
  <c r="E59" i="2"/>
  <c r="G58" i="2"/>
  <c r="F58" i="2"/>
  <c r="D58" i="2"/>
  <c r="C58" i="2"/>
  <c r="E57" i="2"/>
  <c r="H57" i="2" s="1"/>
  <c r="H56" i="2"/>
  <c r="E56" i="2"/>
  <c r="H55" i="2"/>
  <c r="E55" i="2"/>
  <c r="E54" i="2"/>
  <c r="H54" i="2" s="1"/>
  <c r="E53" i="2"/>
  <c r="H53" i="2" s="1"/>
  <c r="H52" i="2"/>
  <c r="E52" i="2"/>
  <c r="E51" i="2"/>
  <c r="H51" i="2" s="1"/>
  <c r="H50" i="2"/>
  <c r="E50" i="2"/>
  <c r="E48" i="2" s="1"/>
  <c r="H49" i="2"/>
  <c r="H48" i="2" s="1"/>
  <c r="E49" i="2"/>
  <c r="G48" i="2"/>
  <c r="F48" i="2"/>
  <c r="D48" i="2"/>
  <c r="C48" i="2"/>
  <c r="E47" i="2"/>
  <c r="H47" i="2" s="1"/>
  <c r="H46" i="2"/>
  <c r="E46" i="2"/>
  <c r="H45" i="2"/>
  <c r="E45" i="2"/>
  <c r="E44" i="2"/>
  <c r="H44" i="2" s="1"/>
  <c r="E43" i="2"/>
  <c r="H43" i="2" s="1"/>
  <c r="H42" i="2"/>
  <c r="E42" i="2"/>
  <c r="E41" i="2"/>
  <c r="H41" i="2" s="1"/>
  <c r="H40" i="2"/>
  <c r="E40" i="2"/>
  <c r="E38" i="2" s="1"/>
  <c r="H39" i="2"/>
  <c r="E39" i="2"/>
  <c r="G38" i="2"/>
  <c r="F38" i="2"/>
  <c r="D38" i="2"/>
  <c r="C38" i="2"/>
  <c r="E37" i="2"/>
  <c r="H37" i="2" s="1"/>
  <c r="H36" i="2"/>
  <c r="E36" i="2"/>
  <c r="H35" i="2"/>
  <c r="E35" i="2"/>
  <c r="E34" i="2"/>
  <c r="H34" i="2" s="1"/>
  <c r="E33" i="2"/>
  <c r="H33" i="2" s="1"/>
  <c r="H32" i="2"/>
  <c r="E32" i="2"/>
  <c r="E31" i="2"/>
  <c r="H31" i="2" s="1"/>
  <c r="H30" i="2"/>
  <c r="E30" i="2"/>
  <c r="E28" i="2" s="1"/>
  <c r="H29" i="2"/>
  <c r="E29" i="2"/>
  <c r="G28" i="2"/>
  <c r="F28" i="2"/>
  <c r="D28" i="2"/>
  <c r="C28" i="2"/>
  <c r="E27" i="2"/>
  <c r="H27" i="2" s="1"/>
  <c r="H26" i="2"/>
  <c r="E26" i="2"/>
  <c r="H25" i="2"/>
  <c r="E25" i="2"/>
  <c r="E24" i="2"/>
  <c r="H24" i="2" s="1"/>
  <c r="E23" i="2"/>
  <c r="H23" i="2" s="1"/>
  <c r="H22" i="2"/>
  <c r="E22" i="2"/>
  <c r="E21" i="2"/>
  <c r="H21" i="2" s="1"/>
  <c r="H20" i="2"/>
  <c r="E20" i="2"/>
  <c r="E18" i="2" s="1"/>
  <c r="H19" i="2"/>
  <c r="E19" i="2"/>
  <c r="G18" i="2"/>
  <c r="F18" i="2"/>
  <c r="D18" i="2"/>
  <c r="C18" i="2"/>
  <c r="E17" i="2"/>
  <c r="H17" i="2" s="1"/>
  <c r="H16" i="2"/>
  <c r="E16" i="2"/>
  <c r="H15" i="2"/>
  <c r="E15" i="2"/>
  <c r="E14" i="2"/>
  <c r="H14" i="2" s="1"/>
  <c r="E13" i="2"/>
  <c r="H13" i="2" s="1"/>
  <c r="H12" i="2"/>
  <c r="E12" i="2"/>
  <c r="E11" i="2"/>
  <c r="E10" i="2" s="1"/>
  <c r="G10" i="2"/>
  <c r="G9" i="2" s="1"/>
  <c r="G159" i="2" s="1"/>
  <c r="F10" i="2"/>
  <c r="F9" i="2" s="1"/>
  <c r="F159" i="2" s="1"/>
  <c r="D10" i="2"/>
  <c r="D9" i="2" s="1"/>
  <c r="D159" i="2" s="1"/>
  <c r="C10" i="2"/>
  <c r="C9" i="2" s="1"/>
  <c r="H85" i="2" l="1"/>
  <c r="H28" i="2"/>
  <c r="H18" i="2"/>
  <c r="H38" i="2"/>
  <c r="E146" i="2"/>
  <c r="H146" i="2" s="1"/>
  <c r="E150" i="2"/>
  <c r="H150" i="2" s="1"/>
  <c r="E103" i="2"/>
  <c r="H103" i="2" s="1"/>
  <c r="E113" i="2"/>
  <c r="H113" i="2" s="1"/>
  <c r="E123" i="2"/>
  <c r="H123" i="2" s="1"/>
  <c r="E137" i="2"/>
  <c r="H137" i="2" s="1"/>
  <c r="E133" i="2"/>
  <c r="H133" i="2" s="1"/>
  <c r="H11" i="2"/>
  <c r="H10" i="2" s="1"/>
  <c r="E71" i="2"/>
  <c r="H71" i="2" s="1"/>
  <c r="E75" i="2"/>
  <c r="H75" i="2" s="1"/>
  <c r="E93" i="2"/>
  <c r="H93" i="2" s="1"/>
  <c r="H84" i="2" l="1"/>
  <c r="E9" i="2"/>
  <c r="E159" i="2" s="1"/>
  <c r="H9" i="2"/>
  <c r="E84" i="2"/>
  <c r="H159" i="2" l="1"/>
</calcChain>
</file>

<file path=xl/sharedStrings.xml><?xml version="1.0" encoding="utf-8"?>
<sst xmlns="http://schemas.openxmlformats.org/spreadsheetml/2006/main" count="162" uniqueCount="89">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</sst>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view="pageBreakPreview" topLeftCell="A98" zoomScale="70" zoomScaleNormal="70" zoomScaleSheetLayoutView="70" zoomScalePageLayoutView="85" workbookViewId="0">
      <selection activeCell="C160" sqref="C160"/>
    </sheetView>
  </sheetViews>
  <sheetFormatPr baseColWidth="10" defaultColWidth="12" defaultRowHeight="10.5" x14ac:dyDescent="0.15"/>
  <cols>
    <col min="1" max="1" width="29.1640625" style="1" customWidth="1"/>
    <col min="2" max="2" width="42" style="1" customWidth="1"/>
    <col min="3" max="3" width="26.5" style="1" bestFit="1" customWidth="1"/>
    <col min="4" max="4" width="24.33203125" style="1" bestFit="1" customWidth="1"/>
    <col min="5" max="5" width="28.6640625" style="1" customWidth="1"/>
    <col min="6" max="7" width="26.33203125" style="1" bestFit="1" customWidth="1"/>
    <col min="8" max="8" width="26.5" style="1" bestFit="1" customWidth="1"/>
    <col min="9" max="16384" width="12" style="1"/>
  </cols>
  <sheetData>
    <row r="1" spans="1:8" ht="12.75" x14ac:dyDescent="0.15">
      <c r="A1" s="26" t="s">
        <v>0</v>
      </c>
      <c r="B1" s="27"/>
      <c r="C1" s="27"/>
      <c r="D1" s="27"/>
      <c r="E1" s="27"/>
      <c r="F1" s="27"/>
      <c r="G1" s="27"/>
      <c r="H1" s="28"/>
    </row>
    <row r="2" spans="1:8" ht="13.9" customHeight="1" x14ac:dyDescent="0.15">
      <c r="A2" s="29" t="s">
        <v>1</v>
      </c>
      <c r="B2" s="30"/>
      <c r="C2" s="30"/>
      <c r="D2" s="30"/>
      <c r="E2" s="30"/>
      <c r="F2" s="30"/>
      <c r="G2" s="30"/>
      <c r="H2" s="31"/>
    </row>
    <row r="3" spans="1:8" ht="13.9" customHeight="1" x14ac:dyDescent="0.15">
      <c r="A3" s="29" t="s">
        <v>2</v>
      </c>
      <c r="B3" s="30"/>
      <c r="C3" s="30"/>
      <c r="D3" s="30"/>
      <c r="E3" s="30"/>
      <c r="F3" s="30"/>
      <c r="G3" s="30"/>
      <c r="H3" s="31"/>
    </row>
    <row r="4" spans="1:8" ht="12.75" x14ac:dyDescent="0.15">
      <c r="A4" s="29" t="s">
        <v>88</v>
      </c>
      <c r="B4" s="30"/>
      <c r="C4" s="30"/>
      <c r="D4" s="30"/>
      <c r="E4" s="30"/>
      <c r="F4" s="30"/>
      <c r="G4" s="30"/>
      <c r="H4" s="31"/>
    </row>
    <row r="5" spans="1:8" ht="13.5" thickBot="1" x14ac:dyDescent="0.2">
      <c r="A5" s="32" t="s">
        <v>3</v>
      </c>
      <c r="B5" s="33"/>
      <c r="C5" s="33"/>
      <c r="D5" s="33"/>
      <c r="E5" s="33"/>
      <c r="F5" s="33"/>
      <c r="G5" s="33"/>
      <c r="H5" s="34"/>
    </row>
    <row r="6" spans="1:8" ht="10.5" customHeight="1" x14ac:dyDescent="0.15">
      <c r="A6" s="26" t="s">
        <v>4</v>
      </c>
      <c r="B6" s="37"/>
      <c r="C6" s="26" t="s">
        <v>5</v>
      </c>
      <c r="D6" s="27"/>
      <c r="E6" s="27"/>
      <c r="F6" s="27"/>
      <c r="G6" s="37"/>
      <c r="H6" s="40" t="s">
        <v>6</v>
      </c>
    </row>
    <row r="7" spans="1:8" ht="11.25" customHeight="1" thickBot="1" x14ac:dyDescent="0.2">
      <c r="A7" s="29"/>
      <c r="B7" s="38"/>
      <c r="C7" s="32"/>
      <c r="D7" s="33"/>
      <c r="E7" s="33"/>
      <c r="F7" s="33"/>
      <c r="G7" s="39"/>
      <c r="H7" s="41"/>
    </row>
    <row r="8" spans="1:8" ht="26.25" thickBot="1" x14ac:dyDescent="0.2">
      <c r="A8" s="32"/>
      <c r="B8" s="39"/>
      <c r="C8" s="2" t="s">
        <v>7</v>
      </c>
      <c r="D8" s="3" t="s">
        <v>8</v>
      </c>
      <c r="E8" s="2" t="s">
        <v>9</v>
      </c>
      <c r="F8" s="2" t="s">
        <v>10</v>
      </c>
      <c r="G8" s="2" t="s">
        <v>11</v>
      </c>
      <c r="H8" s="42"/>
    </row>
    <row r="9" spans="1:8" ht="12.75" x14ac:dyDescent="0.15">
      <c r="A9" s="4" t="s">
        <v>12</v>
      </c>
      <c r="B9" s="5"/>
      <c r="C9" s="20">
        <f t="shared" ref="C9:H9" si="0">C10+C18+C28+C38+C48+C58+C71+C75+C62</f>
        <v>20000000</v>
      </c>
      <c r="D9" s="20">
        <f t="shared" si="0"/>
        <v>3874386.4699999997</v>
      </c>
      <c r="E9" s="20">
        <f t="shared" si="0"/>
        <v>23874386.470000003</v>
      </c>
      <c r="F9" s="20">
        <f t="shared" si="0"/>
        <v>23336039.699999999</v>
      </c>
      <c r="G9" s="20">
        <f t="shared" si="0"/>
        <v>21445935.710000001</v>
      </c>
      <c r="H9" s="20">
        <f t="shared" si="0"/>
        <v>538346.77</v>
      </c>
    </row>
    <row r="10" spans="1:8" ht="12.75" x14ac:dyDescent="0.15">
      <c r="A10" s="6" t="s">
        <v>13</v>
      </c>
      <c r="B10" s="7"/>
      <c r="C10" s="21">
        <f t="shared" ref="C10:H10" si="1">SUM(C11:C17)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</row>
    <row r="11" spans="1:8" ht="12.75" x14ac:dyDescent="0.2">
      <c r="A11" s="8" t="s">
        <v>14</v>
      </c>
      <c r="B11" s="9"/>
      <c r="C11" s="21"/>
      <c r="D11" s="22"/>
      <c r="E11" s="22">
        <f>C11+D11</f>
        <v>0</v>
      </c>
      <c r="F11" s="22"/>
      <c r="G11" s="22"/>
      <c r="H11" s="22">
        <f>E11-F11</f>
        <v>0</v>
      </c>
    </row>
    <row r="12" spans="1:8" ht="12.75" x14ac:dyDescent="0.2">
      <c r="A12" s="8" t="s">
        <v>15</v>
      </c>
      <c r="B12" s="9"/>
      <c r="C12" s="21"/>
      <c r="D12" s="22"/>
      <c r="E12" s="22">
        <f t="shared" ref="E12:E17" si="2">C12+D12</f>
        <v>0</v>
      </c>
      <c r="F12" s="22"/>
      <c r="G12" s="22"/>
      <c r="H12" s="22">
        <f t="shared" ref="H12:H17" si="3">E12-F12</f>
        <v>0</v>
      </c>
    </row>
    <row r="13" spans="1:8" ht="12.75" x14ac:dyDescent="0.2">
      <c r="A13" s="8" t="s">
        <v>16</v>
      </c>
      <c r="B13" s="9"/>
      <c r="C13" s="21"/>
      <c r="D13" s="22"/>
      <c r="E13" s="22">
        <f t="shared" si="2"/>
        <v>0</v>
      </c>
      <c r="F13" s="22"/>
      <c r="G13" s="22"/>
      <c r="H13" s="22">
        <f t="shared" si="3"/>
        <v>0</v>
      </c>
    </row>
    <row r="14" spans="1:8" ht="12.75" x14ac:dyDescent="0.2">
      <c r="A14" s="8" t="s">
        <v>17</v>
      </c>
      <c r="B14" s="9"/>
      <c r="C14" s="21"/>
      <c r="D14" s="22"/>
      <c r="E14" s="22">
        <f t="shared" si="2"/>
        <v>0</v>
      </c>
      <c r="F14" s="22"/>
      <c r="G14" s="22"/>
      <c r="H14" s="22">
        <f t="shared" si="3"/>
        <v>0</v>
      </c>
    </row>
    <row r="15" spans="1:8" ht="12.75" x14ac:dyDescent="0.2">
      <c r="A15" s="8" t="s">
        <v>18</v>
      </c>
      <c r="B15" s="9"/>
      <c r="C15" s="21"/>
      <c r="D15" s="22"/>
      <c r="E15" s="22">
        <f t="shared" si="2"/>
        <v>0</v>
      </c>
      <c r="F15" s="22"/>
      <c r="G15" s="22"/>
      <c r="H15" s="22">
        <f t="shared" si="3"/>
        <v>0</v>
      </c>
    </row>
    <row r="16" spans="1:8" ht="12.75" x14ac:dyDescent="0.2">
      <c r="A16" s="8" t="s">
        <v>19</v>
      </c>
      <c r="B16" s="9"/>
      <c r="C16" s="21"/>
      <c r="D16" s="22"/>
      <c r="E16" s="22">
        <f t="shared" si="2"/>
        <v>0</v>
      </c>
      <c r="F16" s="22"/>
      <c r="G16" s="22"/>
      <c r="H16" s="22">
        <f t="shared" si="3"/>
        <v>0</v>
      </c>
    </row>
    <row r="17" spans="1:8" ht="12.75" x14ac:dyDescent="0.2">
      <c r="A17" s="8" t="s">
        <v>20</v>
      </c>
      <c r="B17" s="9"/>
      <c r="C17" s="21"/>
      <c r="D17" s="22"/>
      <c r="E17" s="22">
        <f t="shared" si="2"/>
        <v>0</v>
      </c>
      <c r="F17" s="22"/>
      <c r="G17" s="22"/>
      <c r="H17" s="22">
        <f t="shared" si="3"/>
        <v>0</v>
      </c>
    </row>
    <row r="18" spans="1:8" ht="12.75" x14ac:dyDescent="0.15">
      <c r="A18" s="6" t="s">
        <v>21</v>
      </c>
      <c r="B18" s="7"/>
      <c r="C18" s="21">
        <f t="shared" ref="C18:H18" si="4">SUM(C19:C27)</f>
        <v>5156700</v>
      </c>
      <c r="D18" s="21">
        <f t="shared" si="4"/>
        <v>-3472662.37</v>
      </c>
      <c r="E18" s="21">
        <f t="shared" si="4"/>
        <v>1684037.6300000001</v>
      </c>
      <c r="F18" s="21">
        <f t="shared" si="4"/>
        <v>1357461.6300000001</v>
      </c>
      <c r="G18" s="21">
        <f t="shared" si="4"/>
        <v>1180161.8900000001</v>
      </c>
      <c r="H18" s="21">
        <f t="shared" si="4"/>
        <v>326576</v>
      </c>
    </row>
    <row r="19" spans="1:8" ht="12.75" x14ac:dyDescent="0.2">
      <c r="A19" s="8" t="s">
        <v>22</v>
      </c>
      <c r="B19" s="9"/>
      <c r="C19" s="21">
        <v>1764000</v>
      </c>
      <c r="D19" s="22">
        <v>-1657955.49</v>
      </c>
      <c r="E19" s="21">
        <f t="shared" ref="E19:E27" si="5">C19+D19</f>
        <v>106044.51000000001</v>
      </c>
      <c r="F19" s="22">
        <v>106044.51</v>
      </c>
      <c r="G19" s="22">
        <v>106044.51</v>
      </c>
      <c r="H19" s="22">
        <f>E19-F19</f>
        <v>0</v>
      </c>
    </row>
    <row r="20" spans="1:8" ht="12.75" x14ac:dyDescent="0.2">
      <c r="A20" s="8" t="s">
        <v>23</v>
      </c>
      <c r="B20" s="9"/>
      <c r="C20" s="21">
        <v>934500</v>
      </c>
      <c r="D20" s="22">
        <v>-624087.37</v>
      </c>
      <c r="E20" s="21">
        <f t="shared" si="5"/>
        <v>310412.63</v>
      </c>
      <c r="F20" s="22">
        <v>288336.63</v>
      </c>
      <c r="G20" s="22">
        <v>191399.13</v>
      </c>
      <c r="H20" s="22">
        <f t="shared" ref="H20:H82" si="6">E20-F20</f>
        <v>22076</v>
      </c>
    </row>
    <row r="21" spans="1:8" ht="12.75" x14ac:dyDescent="0.2">
      <c r="A21" s="8" t="s">
        <v>24</v>
      </c>
      <c r="B21" s="9"/>
      <c r="C21" s="21"/>
      <c r="D21" s="22"/>
      <c r="E21" s="21">
        <f t="shared" si="5"/>
        <v>0</v>
      </c>
      <c r="F21" s="22"/>
      <c r="G21" s="22"/>
      <c r="H21" s="22">
        <f t="shared" si="6"/>
        <v>0</v>
      </c>
    </row>
    <row r="22" spans="1:8" ht="12.75" x14ac:dyDescent="0.2">
      <c r="A22" s="8" t="s">
        <v>25</v>
      </c>
      <c r="B22" s="9"/>
      <c r="C22" s="21">
        <v>0</v>
      </c>
      <c r="D22" s="22">
        <v>954.97</v>
      </c>
      <c r="E22" s="21">
        <f t="shared" si="5"/>
        <v>954.97</v>
      </c>
      <c r="F22" s="22">
        <v>954.97</v>
      </c>
      <c r="G22" s="22">
        <v>255.97</v>
      </c>
      <c r="H22" s="22">
        <f t="shared" si="6"/>
        <v>0</v>
      </c>
    </row>
    <row r="23" spans="1:8" ht="12.75" x14ac:dyDescent="0.2">
      <c r="A23" s="8" t="s">
        <v>26</v>
      </c>
      <c r="B23" s="9"/>
      <c r="C23" s="21">
        <v>1569000</v>
      </c>
      <c r="D23" s="22">
        <v>-448302.03</v>
      </c>
      <c r="E23" s="21">
        <f t="shared" si="5"/>
        <v>1120697.97</v>
      </c>
      <c r="F23" s="22">
        <v>820697.97</v>
      </c>
      <c r="G23" s="22">
        <v>820697.97</v>
      </c>
      <c r="H23" s="22">
        <f t="shared" si="6"/>
        <v>300000</v>
      </c>
    </row>
    <row r="24" spans="1:8" ht="12.75" x14ac:dyDescent="0.2">
      <c r="A24" s="8" t="s">
        <v>27</v>
      </c>
      <c r="B24" s="9"/>
      <c r="C24" s="21">
        <v>0</v>
      </c>
      <c r="D24" s="22">
        <v>80434.539999999994</v>
      </c>
      <c r="E24" s="21">
        <f t="shared" si="5"/>
        <v>80434.539999999994</v>
      </c>
      <c r="F24" s="22">
        <v>75934.539999999994</v>
      </c>
      <c r="G24" s="22">
        <v>20399.3</v>
      </c>
      <c r="H24" s="22">
        <f t="shared" si="6"/>
        <v>4500</v>
      </c>
    </row>
    <row r="25" spans="1:8" ht="12.75" x14ac:dyDescent="0.2">
      <c r="A25" s="8" t="s">
        <v>28</v>
      </c>
      <c r="B25" s="9"/>
      <c r="C25" s="21">
        <v>498000</v>
      </c>
      <c r="D25" s="22">
        <v>-455550.04</v>
      </c>
      <c r="E25" s="21">
        <f t="shared" si="5"/>
        <v>42449.960000000021</v>
      </c>
      <c r="F25" s="22">
        <v>42449.96</v>
      </c>
      <c r="G25" s="22">
        <v>18321.96</v>
      </c>
      <c r="H25" s="22">
        <f t="shared" si="6"/>
        <v>0</v>
      </c>
    </row>
    <row r="26" spans="1:8" ht="12.75" x14ac:dyDescent="0.2">
      <c r="A26" s="8" t="s">
        <v>29</v>
      </c>
      <c r="B26" s="9"/>
      <c r="C26" s="21"/>
      <c r="D26" s="22"/>
      <c r="E26" s="21">
        <f t="shared" si="5"/>
        <v>0</v>
      </c>
      <c r="F26" s="22"/>
      <c r="G26" s="22"/>
      <c r="H26" s="22">
        <f t="shared" si="6"/>
        <v>0</v>
      </c>
    </row>
    <row r="27" spans="1:8" ht="12.75" x14ac:dyDescent="0.2">
      <c r="A27" s="8" t="s">
        <v>30</v>
      </c>
      <c r="B27" s="9"/>
      <c r="C27" s="21">
        <v>391200</v>
      </c>
      <c r="D27" s="22">
        <v>-368156.95</v>
      </c>
      <c r="E27" s="21">
        <f t="shared" si="5"/>
        <v>23043.049999999988</v>
      </c>
      <c r="F27" s="22">
        <v>23043.05</v>
      </c>
      <c r="G27" s="22">
        <v>23043.05</v>
      </c>
      <c r="H27" s="22">
        <f t="shared" si="6"/>
        <v>0</v>
      </c>
    </row>
    <row r="28" spans="1:8" ht="12.75" x14ac:dyDescent="0.15">
      <c r="A28" s="6" t="s">
        <v>31</v>
      </c>
      <c r="B28" s="7"/>
      <c r="C28" s="21">
        <f t="shared" ref="C28:H28" si="7">SUM(C29:C37)</f>
        <v>14843300</v>
      </c>
      <c r="D28" s="21">
        <f t="shared" si="7"/>
        <v>6406505.8799999999</v>
      </c>
      <c r="E28" s="21">
        <f t="shared" si="7"/>
        <v>21249805.880000003</v>
      </c>
      <c r="F28" s="21">
        <f t="shared" si="7"/>
        <v>21038035.109999999</v>
      </c>
      <c r="G28" s="21">
        <f t="shared" si="7"/>
        <v>19325230.859999999</v>
      </c>
      <c r="H28" s="21">
        <f t="shared" si="7"/>
        <v>211770.77000000002</v>
      </c>
    </row>
    <row r="29" spans="1:8" ht="12.75" x14ac:dyDescent="0.2">
      <c r="A29" s="8" t="s">
        <v>32</v>
      </c>
      <c r="B29" s="9"/>
      <c r="C29" s="21">
        <v>710328</v>
      </c>
      <c r="D29" s="22">
        <v>205595.27</v>
      </c>
      <c r="E29" s="21">
        <f t="shared" ref="E29:E37" si="8">C29+D29</f>
        <v>915923.27</v>
      </c>
      <c r="F29" s="22">
        <v>909923.27</v>
      </c>
      <c r="G29" s="22">
        <v>6236.15</v>
      </c>
      <c r="H29" s="22">
        <f t="shared" si="6"/>
        <v>6000</v>
      </c>
    </row>
    <row r="30" spans="1:8" ht="12.75" x14ac:dyDescent="0.2">
      <c r="A30" s="8" t="s">
        <v>33</v>
      </c>
      <c r="B30" s="9"/>
      <c r="C30" s="21">
        <v>120000</v>
      </c>
      <c r="D30" s="22">
        <v>-70526</v>
      </c>
      <c r="E30" s="21">
        <f t="shared" si="8"/>
        <v>49474</v>
      </c>
      <c r="F30" s="22">
        <v>49474</v>
      </c>
      <c r="G30" s="22">
        <v>49474</v>
      </c>
      <c r="H30" s="22">
        <f t="shared" si="6"/>
        <v>0</v>
      </c>
    </row>
    <row r="31" spans="1:8" ht="12.75" x14ac:dyDescent="0.2">
      <c r="A31" s="8" t="s">
        <v>34</v>
      </c>
      <c r="B31" s="9"/>
      <c r="C31" s="21">
        <v>183000</v>
      </c>
      <c r="D31" s="22">
        <v>27524.53</v>
      </c>
      <c r="E31" s="21">
        <f t="shared" si="8"/>
        <v>210524.53</v>
      </c>
      <c r="F31" s="22">
        <v>210524.53</v>
      </c>
      <c r="G31" s="22">
        <v>96609.46</v>
      </c>
      <c r="H31" s="22">
        <f t="shared" si="6"/>
        <v>0</v>
      </c>
    </row>
    <row r="32" spans="1:8" ht="12.75" x14ac:dyDescent="0.2">
      <c r="A32" s="8" t="s">
        <v>35</v>
      </c>
      <c r="B32" s="9"/>
      <c r="C32" s="21">
        <v>240000</v>
      </c>
      <c r="D32" s="22">
        <v>-93905.23</v>
      </c>
      <c r="E32" s="21">
        <f t="shared" si="8"/>
        <v>146094.77000000002</v>
      </c>
      <c r="F32" s="22">
        <v>0</v>
      </c>
      <c r="G32" s="22">
        <v>0</v>
      </c>
      <c r="H32" s="22">
        <f t="shared" si="6"/>
        <v>146094.77000000002</v>
      </c>
    </row>
    <row r="33" spans="1:8" ht="12.75" x14ac:dyDescent="0.2">
      <c r="A33" s="8" t="s">
        <v>36</v>
      </c>
      <c r="B33" s="9"/>
      <c r="C33" s="21">
        <v>181200</v>
      </c>
      <c r="D33" s="22">
        <v>-135054</v>
      </c>
      <c r="E33" s="21">
        <f t="shared" si="8"/>
        <v>46146</v>
      </c>
      <c r="F33" s="22">
        <v>46146</v>
      </c>
      <c r="G33" s="22">
        <v>43406</v>
      </c>
      <c r="H33" s="22">
        <f t="shared" si="6"/>
        <v>0</v>
      </c>
    </row>
    <row r="34" spans="1:8" ht="12.75" x14ac:dyDescent="0.2">
      <c r="A34" s="8" t="s">
        <v>37</v>
      </c>
      <c r="B34" s="9"/>
      <c r="C34" s="21"/>
      <c r="D34" s="22"/>
      <c r="E34" s="21">
        <f t="shared" si="8"/>
        <v>0</v>
      </c>
      <c r="F34" s="22"/>
      <c r="G34" s="22"/>
      <c r="H34" s="22">
        <f t="shared" si="6"/>
        <v>0</v>
      </c>
    </row>
    <row r="35" spans="1:8" ht="12.75" x14ac:dyDescent="0.2">
      <c r="A35" s="8" t="s">
        <v>38</v>
      </c>
      <c r="B35" s="9"/>
      <c r="C35" s="21">
        <v>247200</v>
      </c>
      <c r="D35" s="22">
        <v>-6164.04</v>
      </c>
      <c r="E35" s="21">
        <f t="shared" si="8"/>
        <v>241035.96</v>
      </c>
      <c r="F35" s="22">
        <v>194015.96</v>
      </c>
      <c r="G35" s="22">
        <v>192055.96</v>
      </c>
      <c r="H35" s="22">
        <f t="shared" si="6"/>
        <v>47020</v>
      </c>
    </row>
    <row r="36" spans="1:8" ht="12.75" x14ac:dyDescent="0.2">
      <c r="A36" s="8" t="s">
        <v>39</v>
      </c>
      <c r="B36" s="9"/>
      <c r="C36" s="21">
        <v>300000</v>
      </c>
      <c r="D36" s="22">
        <v>-180206.2</v>
      </c>
      <c r="E36" s="21">
        <f t="shared" si="8"/>
        <v>119793.79999999999</v>
      </c>
      <c r="F36" s="22">
        <v>119793.8</v>
      </c>
      <c r="G36" s="22">
        <v>119793.8</v>
      </c>
      <c r="H36" s="22">
        <f t="shared" si="6"/>
        <v>0</v>
      </c>
    </row>
    <row r="37" spans="1:8" ht="12.75" x14ac:dyDescent="0.2">
      <c r="A37" s="8" t="s">
        <v>40</v>
      </c>
      <c r="B37" s="9"/>
      <c r="C37" s="21">
        <v>12861572</v>
      </c>
      <c r="D37" s="22">
        <v>6659241.5499999998</v>
      </c>
      <c r="E37" s="21">
        <f t="shared" si="8"/>
        <v>19520813.550000001</v>
      </c>
      <c r="F37" s="22">
        <v>19508157.550000001</v>
      </c>
      <c r="G37" s="22">
        <v>18817655.489999998</v>
      </c>
      <c r="H37" s="22">
        <f t="shared" si="6"/>
        <v>12656</v>
      </c>
    </row>
    <row r="38" spans="1:8" ht="12.75" customHeight="1" x14ac:dyDescent="0.15">
      <c r="A38" s="35" t="s">
        <v>41</v>
      </c>
      <c r="B38" s="36"/>
      <c r="C38" s="21">
        <f t="shared" ref="C38:H38" si="9">SUM(C39:C47)</f>
        <v>0</v>
      </c>
      <c r="D38" s="21">
        <f t="shared" si="9"/>
        <v>928000</v>
      </c>
      <c r="E38" s="21">
        <f>SUM(E39:E47)</f>
        <v>928000</v>
      </c>
      <c r="F38" s="21">
        <f t="shared" si="9"/>
        <v>928000</v>
      </c>
      <c r="G38" s="21">
        <f t="shared" si="9"/>
        <v>928000</v>
      </c>
      <c r="H38" s="21">
        <f t="shared" si="9"/>
        <v>0</v>
      </c>
    </row>
    <row r="39" spans="1:8" ht="12.75" x14ac:dyDescent="0.2">
      <c r="A39" s="8" t="s">
        <v>42</v>
      </c>
      <c r="B39" s="9"/>
      <c r="C39" s="21"/>
      <c r="D39" s="22"/>
      <c r="E39" s="21">
        <f>C39+D39</f>
        <v>0</v>
      </c>
      <c r="F39" s="22"/>
      <c r="G39" s="22"/>
      <c r="H39" s="22">
        <f t="shared" si="6"/>
        <v>0</v>
      </c>
    </row>
    <row r="40" spans="1:8" ht="12.75" x14ac:dyDescent="0.2">
      <c r="A40" s="8" t="s">
        <v>43</v>
      </c>
      <c r="B40" s="9"/>
      <c r="C40" s="21"/>
      <c r="D40" s="22"/>
      <c r="E40" s="21">
        <f t="shared" ref="E40:E82" si="10">C40+D40</f>
        <v>0</v>
      </c>
      <c r="F40" s="22"/>
      <c r="G40" s="22"/>
      <c r="H40" s="22">
        <f t="shared" si="6"/>
        <v>0</v>
      </c>
    </row>
    <row r="41" spans="1:8" ht="12.75" x14ac:dyDescent="0.2">
      <c r="A41" s="8" t="s">
        <v>44</v>
      </c>
      <c r="B41" s="9"/>
      <c r="C41" s="21">
        <v>0</v>
      </c>
      <c r="D41" s="22">
        <v>928000</v>
      </c>
      <c r="E41" s="21">
        <f t="shared" si="10"/>
        <v>928000</v>
      </c>
      <c r="F41" s="22">
        <v>928000</v>
      </c>
      <c r="G41" s="22">
        <v>928000</v>
      </c>
      <c r="H41" s="22">
        <f t="shared" si="6"/>
        <v>0</v>
      </c>
    </row>
    <row r="42" spans="1:8" ht="12.75" x14ac:dyDescent="0.2">
      <c r="A42" s="8" t="s">
        <v>45</v>
      </c>
      <c r="B42" s="9"/>
      <c r="C42" s="21"/>
      <c r="D42" s="22"/>
      <c r="E42" s="21">
        <f t="shared" si="10"/>
        <v>0</v>
      </c>
      <c r="F42" s="22"/>
      <c r="G42" s="22"/>
      <c r="H42" s="22">
        <f t="shared" si="6"/>
        <v>0</v>
      </c>
    </row>
    <row r="43" spans="1:8" ht="12.75" x14ac:dyDescent="0.2">
      <c r="A43" s="8" t="s">
        <v>46</v>
      </c>
      <c r="B43" s="9"/>
      <c r="C43" s="21"/>
      <c r="D43" s="22"/>
      <c r="E43" s="21">
        <f t="shared" si="10"/>
        <v>0</v>
      </c>
      <c r="F43" s="22"/>
      <c r="G43" s="22"/>
      <c r="H43" s="22">
        <f t="shared" si="6"/>
        <v>0</v>
      </c>
    </row>
    <row r="44" spans="1:8" ht="12.75" x14ac:dyDescent="0.2">
      <c r="A44" s="8" t="s">
        <v>47</v>
      </c>
      <c r="B44" s="9"/>
      <c r="C44" s="21"/>
      <c r="D44" s="22"/>
      <c r="E44" s="21">
        <f t="shared" si="10"/>
        <v>0</v>
      </c>
      <c r="F44" s="22"/>
      <c r="G44" s="22"/>
      <c r="H44" s="22">
        <f t="shared" si="6"/>
        <v>0</v>
      </c>
    </row>
    <row r="45" spans="1:8" ht="12.75" x14ac:dyDescent="0.2">
      <c r="A45" s="8" t="s">
        <v>48</v>
      </c>
      <c r="B45" s="9"/>
      <c r="C45" s="21"/>
      <c r="D45" s="22"/>
      <c r="E45" s="21">
        <f t="shared" si="10"/>
        <v>0</v>
      </c>
      <c r="F45" s="22"/>
      <c r="G45" s="22"/>
      <c r="H45" s="22">
        <f t="shared" si="6"/>
        <v>0</v>
      </c>
    </row>
    <row r="46" spans="1:8" ht="12.75" x14ac:dyDescent="0.2">
      <c r="A46" s="8" t="s">
        <v>49</v>
      </c>
      <c r="B46" s="9"/>
      <c r="C46" s="21"/>
      <c r="D46" s="22"/>
      <c r="E46" s="21">
        <f t="shared" si="10"/>
        <v>0</v>
      </c>
      <c r="F46" s="22"/>
      <c r="G46" s="22"/>
      <c r="H46" s="22">
        <f t="shared" si="6"/>
        <v>0</v>
      </c>
    </row>
    <row r="47" spans="1:8" ht="12.75" x14ac:dyDescent="0.2">
      <c r="A47" s="8" t="s">
        <v>50</v>
      </c>
      <c r="B47" s="9"/>
      <c r="C47" s="21"/>
      <c r="D47" s="22"/>
      <c r="E47" s="21">
        <f t="shared" si="10"/>
        <v>0</v>
      </c>
      <c r="F47" s="22"/>
      <c r="G47" s="22"/>
      <c r="H47" s="22">
        <f t="shared" si="6"/>
        <v>0</v>
      </c>
    </row>
    <row r="48" spans="1:8" ht="12.75" customHeight="1" x14ac:dyDescent="0.15">
      <c r="A48" s="35" t="s">
        <v>51</v>
      </c>
      <c r="B48" s="36"/>
      <c r="C48" s="21">
        <f t="shared" ref="C48:H48" si="11">SUM(C49:C57)</f>
        <v>0</v>
      </c>
      <c r="D48" s="21">
        <f t="shared" si="11"/>
        <v>12542.96</v>
      </c>
      <c r="E48" s="21">
        <f t="shared" si="11"/>
        <v>12542.96</v>
      </c>
      <c r="F48" s="21">
        <f t="shared" si="11"/>
        <v>12542.96</v>
      </c>
      <c r="G48" s="21">
        <f t="shared" si="11"/>
        <v>12542.96</v>
      </c>
      <c r="H48" s="21">
        <f t="shared" si="11"/>
        <v>0</v>
      </c>
    </row>
    <row r="49" spans="1:8" ht="12.75" x14ac:dyDescent="0.2">
      <c r="A49" s="8" t="s">
        <v>52</v>
      </c>
      <c r="B49" s="9"/>
      <c r="C49" s="21">
        <v>0</v>
      </c>
      <c r="D49" s="22">
        <v>12542.96</v>
      </c>
      <c r="E49" s="21">
        <f t="shared" si="10"/>
        <v>12542.96</v>
      </c>
      <c r="F49" s="22">
        <v>12542.96</v>
      </c>
      <c r="G49" s="22">
        <v>12542.96</v>
      </c>
      <c r="H49" s="22">
        <f t="shared" si="6"/>
        <v>0</v>
      </c>
    </row>
    <row r="50" spans="1:8" ht="12.75" x14ac:dyDescent="0.2">
      <c r="A50" s="8" t="s">
        <v>53</v>
      </c>
      <c r="B50" s="9"/>
      <c r="C50" s="21"/>
      <c r="D50" s="22"/>
      <c r="E50" s="21">
        <f t="shared" si="10"/>
        <v>0</v>
      </c>
      <c r="F50" s="22"/>
      <c r="G50" s="22"/>
      <c r="H50" s="22">
        <f t="shared" si="6"/>
        <v>0</v>
      </c>
    </row>
    <row r="51" spans="1:8" ht="12.75" x14ac:dyDescent="0.2">
      <c r="A51" s="8" t="s">
        <v>54</v>
      </c>
      <c r="B51" s="9"/>
      <c r="C51" s="21"/>
      <c r="D51" s="22"/>
      <c r="E51" s="21">
        <f t="shared" si="10"/>
        <v>0</v>
      </c>
      <c r="F51" s="22"/>
      <c r="G51" s="22"/>
      <c r="H51" s="22">
        <f t="shared" si="6"/>
        <v>0</v>
      </c>
    </row>
    <row r="52" spans="1:8" ht="12.75" x14ac:dyDescent="0.2">
      <c r="A52" s="8" t="s">
        <v>55</v>
      </c>
      <c r="B52" s="9"/>
      <c r="C52" s="21"/>
      <c r="D52" s="22"/>
      <c r="E52" s="21">
        <f t="shared" si="10"/>
        <v>0</v>
      </c>
      <c r="F52" s="22"/>
      <c r="G52" s="22"/>
      <c r="H52" s="22">
        <f t="shared" si="6"/>
        <v>0</v>
      </c>
    </row>
    <row r="53" spans="1:8" ht="12.75" x14ac:dyDescent="0.2">
      <c r="A53" s="8" t="s">
        <v>56</v>
      </c>
      <c r="B53" s="9"/>
      <c r="C53" s="21"/>
      <c r="D53" s="22"/>
      <c r="E53" s="21">
        <f t="shared" si="10"/>
        <v>0</v>
      </c>
      <c r="F53" s="22"/>
      <c r="G53" s="22"/>
      <c r="H53" s="22">
        <f t="shared" si="6"/>
        <v>0</v>
      </c>
    </row>
    <row r="54" spans="1:8" ht="12.75" x14ac:dyDescent="0.2">
      <c r="A54" s="8" t="s">
        <v>57</v>
      </c>
      <c r="B54" s="9"/>
      <c r="C54" s="21"/>
      <c r="D54" s="22"/>
      <c r="E54" s="21">
        <f t="shared" si="10"/>
        <v>0</v>
      </c>
      <c r="F54" s="22"/>
      <c r="G54" s="22"/>
      <c r="H54" s="22">
        <f t="shared" si="6"/>
        <v>0</v>
      </c>
    </row>
    <row r="55" spans="1:8" ht="12.75" x14ac:dyDescent="0.2">
      <c r="A55" s="8" t="s">
        <v>58</v>
      </c>
      <c r="B55" s="9"/>
      <c r="C55" s="21"/>
      <c r="D55" s="22"/>
      <c r="E55" s="21">
        <f t="shared" si="10"/>
        <v>0</v>
      </c>
      <c r="F55" s="22"/>
      <c r="G55" s="22"/>
      <c r="H55" s="22">
        <f t="shared" si="6"/>
        <v>0</v>
      </c>
    </row>
    <row r="56" spans="1:8" ht="12.75" x14ac:dyDescent="0.2">
      <c r="A56" s="8" t="s">
        <v>59</v>
      </c>
      <c r="B56" s="9"/>
      <c r="C56" s="21"/>
      <c r="D56" s="22"/>
      <c r="E56" s="21">
        <f t="shared" si="10"/>
        <v>0</v>
      </c>
      <c r="F56" s="22"/>
      <c r="G56" s="22"/>
      <c r="H56" s="22">
        <f t="shared" si="6"/>
        <v>0</v>
      </c>
    </row>
    <row r="57" spans="1:8" ht="12.75" x14ac:dyDescent="0.2">
      <c r="A57" s="8" t="s">
        <v>60</v>
      </c>
      <c r="B57" s="9"/>
      <c r="C57" s="21"/>
      <c r="D57" s="22"/>
      <c r="E57" s="21">
        <f t="shared" si="10"/>
        <v>0</v>
      </c>
      <c r="F57" s="22"/>
      <c r="G57" s="22"/>
      <c r="H57" s="22">
        <f t="shared" si="6"/>
        <v>0</v>
      </c>
    </row>
    <row r="58" spans="1:8" ht="12.75" x14ac:dyDescent="0.15">
      <c r="A58" s="6" t="s">
        <v>61</v>
      </c>
      <c r="B58" s="7"/>
      <c r="C58" s="21">
        <f>SUM(C59:C61)</f>
        <v>0</v>
      </c>
      <c r="D58" s="21">
        <f>SUM(D59:D61)</f>
        <v>0</v>
      </c>
      <c r="E58" s="21">
        <f>SUM(E59:E61)</f>
        <v>0</v>
      </c>
      <c r="F58" s="21">
        <f>SUM(F59:F61)</f>
        <v>0</v>
      </c>
      <c r="G58" s="21">
        <f>SUM(G59:G61)</f>
        <v>0</v>
      </c>
      <c r="H58" s="22">
        <f t="shared" si="6"/>
        <v>0</v>
      </c>
    </row>
    <row r="59" spans="1:8" ht="12.75" x14ac:dyDescent="0.2">
      <c r="A59" s="8" t="s">
        <v>62</v>
      </c>
      <c r="B59" s="9"/>
      <c r="C59" s="21"/>
      <c r="D59" s="22"/>
      <c r="E59" s="21">
        <f t="shared" si="10"/>
        <v>0</v>
      </c>
      <c r="F59" s="22"/>
      <c r="G59" s="22"/>
      <c r="H59" s="22">
        <f t="shared" si="6"/>
        <v>0</v>
      </c>
    </row>
    <row r="60" spans="1:8" ht="12.75" x14ac:dyDescent="0.2">
      <c r="A60" s="8" t="s">
        <v>63</v>
      </c>
      <c r="B60" s="9"/>
      <c r="C60" s="21"/>
      <c r="D60" s="22"/>
      <c r="E60" s="21">
        <f t="shared" si="10"/>
        <v>0</v>
      </c>
      <c r="F60" s="22"/>
      <c r="G60" s="22"/>
      <c r="H60" s="22">
        <f t="shared" si="6"/>
        <v>0</v>
      </c>
    </row>
    <row r="61" spans="1:8" ht="12.75" x14ac:dyDescent="0.2">
      <c r="A61" s="8" t="s">
        <v>64</v>
      </c>
      <c r="B61" s="9"/>
      <c r="C61" s="21"/>
      <c r="D61" s="22"/>
      <c r="E61" s="21">
        <f t="shared" si="10"/>
        <v>0</v>
      </c>
      <c r="F61" s="22"/>
      <c r="G61" s="22"/>
      <c r="H61" s="22">
        <f t="shared" si="6"/>
        <v>0</v>
      </c>
    </row>
    <row r="62" spans="1:8" ht="12.75" customHeight="1" x14ac:dyDescent="0.15">
      <c r="A62" s="35" t="s">
        <v>65</v>
      </c>
      <c r="B62" s="36"/>
      <c r="C62" s="21">
        <f>SUM(C63:C70)</f>
        <v>0</v>
      </c>
      <c r="D62" s="21">
        <f>SUM(D63:D70)</f>
        <v>0</v>
      </c>
      <c r="E62" s="21">
        <f>E63+E64+E65+E66+E67+E69+E70</f>
        <v>0</v>
      </c>
      <c r="F62" s="21">
        <f>SUM(F63:F70)</f>
        <v>0</v>
      </c>
      <c r="G62" s="21">
        <f>SUM(G63:G70)</f>
        <v>0</v>
      </c>
      <c r="H62" s="22">
        <f t="shared" si="6"/>
        <v>0</v>
      </c>
    </row>
    <row r="63" spans="1:8" ht="12.75" x14ac:dyDescent="0.2">
      <c r="A63" s="8" t="s">
        <v>66</v>
      </c>
      <c r="B63" s="9"/>
      <c r="C63" s="21"/>
      <c r="D63" s="22"/>
      <c r="E63" s="21">
        <f t="shared" si="10"/>
        <v>0</v>
      </c>
      <c r="F63" s="22"/>
      <c r="G63" s="22"/>
      <c r="H63" s="22">
        <f t="shared" si="6"/>
        <v>0</v>
      </c>
    </row>
    <row r="64" spans="1:8" ht="12.75" x14ac:dyDescent="0.2">
      <c r="A64" s="8" t="s">
        <v>67</v>
      </c>
      <c r="B64" s="9"/>
      <c r="C64" s="21"/>
      <c r="D64" s="22"/>
      <c r="E64" s="21">
        <f t="shared" si="10"/>
        <v>0</v>
      </c>
      <c r="F64" s="22"/>
      <c r="G64" s="22"/>
      <c r="H64" s="22">
        <f t="shared" si="6"/>
        <v>0</v>
      </c>
    </row>
    <row r="65" spans="1:8" ht="12.75" x14ac:dyDescent="0.2">
      <c r="A65" s="8" t="s">
        <v>68</v>
      </c>
      <c r="B65" s="9"/>
      <c r="C65" s="21"/>
      <c r="D65" s="22"/>
      <c r="E65" s="21">
        <f t="shared" si="10"/>
        <v>0</v>
      </c>
      <c r="F65" s="22"/>
      <c r="G65" s="22"/>
      <c r="H65" s="22">
        <f t="shared" si="6"/>
        <v>0</v>
      </c>
    </row>
    <row r="66" spans="1:8" ht="12.75" x14ac:dyDescent="0.2">
      <c r="A66" s="8" t="s">
        <v>69</v>
      </c>
      <c r="B66" s="9"/>
      <c r="C66" s="21"/>
      <c r="D66" s="22"/>
      <c r="E66" s="21">
        <f t="shared" si="10"/>
        <v>0</v>
      </c>
      <c r="F66" s="22"/>
      <c r="G66" s="22"/>
      <c r="H66" s="22">
        <f t="shared" si="6"/>
        <v>0</v>
      </c>
    </row>
    <row r="67" spans="1:8" ht="12.75" x14ac:dyDescent="0.2">
      <c r="A67" s="8" t="s">
        <v>70</v>
      </c>
      <c r="B67" s="9"/>
      <c r="C67" s="21"/>
      <c r="D67" s="22"/>
      <c r="E67" s="21">
        <f t="shared" si="10"/>
        <v>0</v>
      </c>
      <c r="F67" s="22"/>
      <c r="G67" s="22"/>
      <c r="H67" s="22">
        <f t="shared" si="6"/>
        <v>0</v>
      </c>
    </row>
    <row r="68" spans="1:8" ht="12.75" x14ac:dyDescent="0.2">
      <c r="A68" s="8" t="s">
        <v>71</v>
      </c>
      <c r="B68" s="9"/>
      <c r="C68" s="21"/>
      <c r="D68" s="22"/>
      <c r="E68" s="21">
        <f t="shared" si="10"/>
        <v>0</v>
      </c>
      <c r="F68" s="22"/>
      <c r="G68" s="22"/>
      <c r="H68" s="22">
        <f t="shared" si="6"/>
        <v>0</v>
      </c>
    </row>
    <row r="69" spans="1:8" ht="12.75" x14ac:dyDescent="0.2">
      <c r="A69" s="8" t="s">
        <v>72</v>
      </c>
      <c r="B69" s="9"/>
      <c r="C69" s="21"/>
      <c r="D69" s="22"/>
      <c r="E69" s="21">
        <f t="shared" si="10"/>
        <v>0</v>
      </c>
      <c r="F69" s="22"/>
      <c r="G69" s="22"/>
      <c r="H69" s="22">
        <f t="shared" si="6"/>
        <v>0</v>
      </c>
    </row>
    <row r="70" spans="1:8" ht="12.75" x14ac:dyDescent="0.2">
      <c r="A70" s="8" t="s">
        <v>73</v>
      </c>
      <c r="B70" s="9"/>
      <c r="C70" s="21"/>
      <c r="D70" s="22"/>
      <c r="E70" s="21">
        <f t="shared" si="10"/>
        <v>0</v>
      </c>
      <c r="F70" s="22"/>
      <c r="G70" s="22"/>
      <c r="H70" s="22">
        <f t="shared" si="6"/>
        <v>0</v>
      </c>
    </row>
    <row r="71" spans="1:8" ht="12.75" x14ac:dyDescent="0.15">
      <c r="A71" s="6" t="s">
        <v>74</v>
      </c>
      <c r="B71" s="7"/>
      <c r="C71" s="21">
        <f>SUM(C72:C74)</f>
        <v>0</v>
      </c>
      <c r="D71" s="21">
        <f>SUM(D72:D74)</f>
        <v>0</v>
      </c>
      <c r="E71" s="21">
        <f>SUM(E72:E74)</f>
        <v>0</v>
      </c>
      <c r="F71" s="21">
        <f>SUM(F72:F74)</f>
        <v>0</v>
      </c>
      <c r="G71" s="21">
        <f>SUM(G72:G74)</f>
        <v>0</v>
      </c>
      <c r="H71" s="22">
        <f t="shared" si="6"/>
        <v>0</v>
      </c>
    </row>
    <row r="72" spans="1:8" ht="12.75" x14ac:dyDescent="0.2">
      <c r="A72" s="8" t="s">
        <v>75</v>
      </c>
      <c r="B72" s="9"/>
      <c r="C72" s="21"/>
      <c r="D72" s="22"/>
      <c r="E72" s="21">
        <f t="shared" si="10"/>
        <v>0</v>
      </c>
      <c r="F72" s="22"/>
      <c r="G72" s="22"/>
      <c r="H72" s="22">
        <f t="shared" si="6"/>
        <v>0</v>
      </c>
    </row>
    <row r="73" spans="1:8" ht="12.75" x14ac:dyDescent="0.2">
      <c r="A73" s="8" t="s">
        <v>76</v>
      </c>
      <c r="B73" s="9"/>
      <c r="C73" s="21"/>
      <c r="D73" s="22"/>
      <c r="E73" s="21">
        <f t="shared" si="10"/>
        <v>0</v>
      </c>
      <c r="F73" s="22"/>
      <c r="G73" s="22"/>
      <c r="H73" s="22">
        <f t="shared" si="6"/>
        <v>0</v>
      </c>
    </row>
    <row r="74" spans="1:8" ht="12.75" x14ac:dyDescent="0.2">
      <c r="A74" s="8" t="s">
        <v>77</v>
      </c>
      <c r="B74" s="9"/>
      <c r="C74" s="21"/>
      <c r="D74" s="22"/>
      <c r="E74" s="21">
        <f t="shared" si="10"/>
        <v>0</v>
      </c>
      <c r="F74" s="22"/>
      <c r="G74" s="22"/>
      <c r="H74" s="22">
        <f t="shared" si="6"/>
        <v>0</v>
      </c>
    </row>
    <row r="75" spans="1:8" ht="12.75" x14ac:dyDescent="0.15">
      <c r="A75" s="6" t="s">
        <v>78</v>
      </c>
      <c r="B75" s="7"/>
      <c r="C75" s="21">
        <f>SUM(C76:C82)</f>
        <v>0</v>
      </c>
      <c r="D75" s="21">
        <f>SUM(D76:D82)</f>
        <v>0</v>
      </c>
      <c r="E75" s="21">
        <f>SUM(E76:E82)</f>
        <v>0</v>
      </c>
      <c r="F75" s="21">
        <f>SUM(F76:F82)</f>
        <v>0</v>
      </c>
      <c r="G75" s="21">
        <f>SUM(G76:G82)</f>
        <v>0</v>
      </c>
      <c r="H75" s="22">
        <f t="shared" si="6"/>
        <v>0</v>
      </c>
    </row>
    <row r="76" spans="1:8" ht="12.75" x14ac:dyDescent="0.2">
      <c r="A76" s="8" t="s">
        <v>79</v>
      </c>
      <c r="B76" s="9"/>
      <c r="C76" s="21"/>
      <c r="D76" s="22"/>
      <c r="E76" s="21">
        <f t="shared" si="10"/>
        <v>0</v>
      </c>
      <c r="F76" s="22"/>
      <c r="G76" s="22"/>
      <c r="H76" s="22">
        <f t="shared" si="6"/>
        <v>0</v>
      </c>
    </row>
    <row r="77" spans="1:8" ht="12.75" x14ac:dyDescent="0.2">
      <c r="A77" s="8" t="s">
        <v>80</v>
      </c>
      <c r="B77" s="9"/>
      <c r="C77" s="21"/>
      <c r="D77" s="22"/>
      <c r="E77" s="21">
        <f t="shared" si="10"/>
        <v>0</v>
      </c>
      <c r="F77" s="22"/>
      <c r="G77" s="22"/>
      <c r="H77" s="22">
        <f t="shared" si="6"/>
        <v>0</v>
      </c>
    </row>
    <row r="78" spans="1:8" ht="12.75" x14ac:dyDescent="0.2">
      <c r="A78" s="8" t="s">
        <v>81</v>
      </c>
      <c r="B78" s="9"/>
      <c r="C78" s="21"/>
      <c r="D78" s="22"/>
      <c r="E78" s="21">
        <f t="shared" si="10"/>
        <v>0</v>
      </c>
      <c r="F78" s="22"/>
      <c r="G78" s="22"/>
      <c r="H78" s="22">
        <f t="shared" si="6"/>
        <v>0</v>
      </c>
    </row>
    <row r="79" spans="1:8" ht="12.75" x14ac:dyDescent="0.2">
      <c r="A79" s="8" t="s">
        <v>82</v>
      </c>
      <c r="B79" s="9"/>
      <c r="C79" s="21"/>
      <c r="D79" s="22"/>
      <c r="E79" s="21">
        <f t="shared" si="10"/>
        <v>0</v>
      </c>
      <c r="F79" s="22"/>
      <c r="G79" s="22"/>
      <c r="H79" s="22">
        <f t="shared" si="6"/>
        <v>0</v>
      </c>
    </row>
    <row r="80" spans="1:8" ht="12.75" x14ac:dyDescent="0.2">
      <c r="A80" s="8" t="s">
        <v>83</v>
      </c>
      <c r="B80" s="9"/>
      <c r="C80" s="21"/>
      <c r="D80" s="22"/>
      <c r="E80" s="21">
        <f t="shared" si="10"/>
        <v>0</v>
      </c>
      <c r="F80" s="22"/>
      <c r="G80" s="22"/>
      <c r="H80" s="22">
        <f t="shared" si="6"/>
        <v>0</v>
      </c>
    </row>
    <row r="81" spans="1:8" ht="12.75" x14ac:dyDescent="0.2">
      <c r="A81" s="8" t="s">
        <v>84</v>
      </c>
      <c r="B81" s="9"/>
      <c r="C81" s="21"/>
      <c r="D81" s="22"/>
      <c r="E81" s="21">
        <f t="shared" si="10"/>
        <v>0</v>
      </c>
      <c r="F81" s="22"/>
      <c r="G81" s="22"/>
      <c r="H81" s="22">
        <f t="shared" si="6"/>
        <v>0</v>
      </c>
    </row>
    <row r="82" spans="1:8" ht="12.75" x14ac:dyDescent="0.2">
      <c r="A82" s="8" t="s">
        <v>85</v>
      </c>
      <c r="B82" s="9"/>
      <c r="C82" s="21"/>
      <c r="D82" s="22"/>
      <c r="E82" s="21">
        <f t="shared" si="10"/>
        <v>0</v>
      </c>
      <c r="F82" s="22"/>
      <c r="G82" s="22"/>
      <c r="H82" s="22">
        <f t="shared" si="6"/>
        <v>0</v>
      </c>
    </row>
    <row r="83" spans="1:8" ht="12.75" x14ac:dyDescent="0.15">
      <c r="A83" s="10"/>
      <c r="B83" s="11"/>
      <c r="C83" s="23"/>
      <c r="D83" s="24"/>
      <c r="E83" s="24"/>
      <c r="F83" s="24"/>
      <c r="G83" s="24"/>
      <c r="H83" s="24"/>
    </row>
    <row r="84" spans="1:8" ht="12.75" x14ac:dyDescent="0.15">
      <c r="A84" s="12" t="s">
        <v>86</v>
      </c>
      <c r="B84" s="13"/>
      <c r="C84" s="25">
        <f>C85+C103+C93+C113+C123+C133+C137+C146+C150</f>
        <v>9404654781</v>
      </c>
      <c r="D84" s="25">
        <f>D85+D103+D93+D113+D123+D133+D137+D146+D150</f>
        <v>458505034.7099998</v>
      </c>
      <c r="E84" s="25">
        <f t="shared" ref="C84:H84" si="12">E85+E103+E93+E113+E123+E133+E137+E146+E150</f>
        <v>9863159815.710001</v>
      </c>
      <c r="F84" s="25">
        <f>F85+F103+F93+F113+F123+F133+F137+F146+F150</f>
        <v>9439137463.9600029</v>
      </c>
      <c r="G84" s="25">
        <f>G85+G103+G93+G113+G123+G133+G137+G146+G150</f>
        <v>8148166208.9300003</v>
      </c>
      <c r="H84" s="25">
        <f t="shared" si="12"/>
        <v>424022351.75000024</v>
      </c>
    </row>
    <row r="85" spans="1:8" ht="12.75" x14ac:dyDescent="0.15">
      <c r="A85" s="6" t="s">
        <v>13</v>
      </c>
      <c r="B85" s="7"/>
      <c r="C85" s="21">
        <f>SUM(C86:C92)</f>
        <v>5211580705</v>
      </c>
      <c r="D85" s="21">
        <f>SUM(D86:D92)</f>
        <v>1038969054.7499999</v>
      </c>
      <c r="E85" s="21">
        <f>SUM(E86:E92)</f>
        <v>6250549759.75</v>
      </c>
      <c r="F85" s="21">
        <f>SUM(F86:F92)</f>
        <v>6029639686</v>
      </c>
      <c r="G85" s="21">
        <f>SUM(G86:G92)</f>
        <v>5838713391.7300005</v>
      </c>
      <c r="H85" s="22">
        <f t="shared" ref="H85:H148" si="13">E85-F85</f>
        <v>220910073.75</v>
      </c>
    </row>
    <row r="86" spans="1:8" ht="12.75" x14ac:dyDescent="0.2">
      <c r="A86" s="8" t="s">
        <v>14</v>
      </c>
      <c r="B86" s="9"/>
      <c r="C86" s="21">
        <v>3687231389</v>
      </c>
      <c r="D86" s="22">
        <v>-2626533913.21</v>
      </c>
      <c r="E86" s="21">
        <f t="shared" ref="E86:E102" si="14">C86+D86</f>
        <v>1060697475.79</v>
      </c>
      <c r="F86" s="22">
        <v>897905017.23000002</v>
      </c>
      <c r="G86" s="22">
        <v>821136621.78999996</v>
      </c>
      <c r="H86" s="22">
        <f t="shared" si="13"/>
        <v>162792458.55999994</v>
      </c>
    </row>
    <row r="87" spans="1:8" ht="12.75" x14ac:dyDescent="0.2">
      <c r="A87" s="8" t="s">
        <v>15</v>
      </c>
      <c r="B87" s="9"/>
      <c r="C87" s="21">
        <v>5465857</v>
      </c>
      <c r="D87" s="22">
        <v>1423633707.52</v>
      </c>
      <c r="E87" s="21">
        <f t="shared" si="14"/>
        <v>1429099564.52</v>
      </c>
      <c r="F87" s="22">
        <v>1410979642.96</v>
      </c>
      <c r="G87" s="22">
        <v>1347708189.71</v>
      </c>
      <c r="H87" s="22">
        <f t="shared" si="13"/>
        <v>18119921.559999943</v>
      </c>
    </row>
    <row r="88" spans="1:8" ht="12.75" x14ac:dyDescent="0.2">
      <c r="A88" s="8" t="s">
        <v>16</v>
      </c>
      <c r="B88" s="9"/>
      <c r="C88" s="21">
        <v>549268347</v>
      </c>
      <c r="D88" s="22">
        <v>793819853.62</v>
      </c>
      <c r="E88" s="21">
        <f t="shared" si="14"/>
        <v>1343088200.6199999</v>
      </c>
      <c r="F88" s="22">
        <v>1312131774.3900001</v>
      </c>
      <c r="G88" s="22">
        <v>1279735696.9400001</v>
      </c>
      <c r="H88" s="22">
        <f t="shared" si="13"/>
        <v>30956426.229999781</v>
      </c>
    </row>
    <row r="89" spans="1:8" ht="12.75" x14ac:dyDescent="0.2">
      <c r="A89" s="8" t="s">
        <v>17</v>
      </c>
      <c r="B89" s="9"/>
      <c r="C89" s="21">
        <v>234869590</v>
      </c>
      <c r="D89" s="22">
        <v>288155071.77999997</v>
      </c>
      <c r="E89" s="21">
        <f t="shared" si="14"/>
        <v>523024661.77999997</v>
      </c>
      <c r="F89" s="22">
        <v>514213919.31</v>
      </c>
      <c r="G89" s="22">
        <v>509730412.95999998</v>
      </c>
      <c r="H89" s="22">
        <f t="shared" si="13"/>
        <v>8810742.469999969</v>
      </c>
    </row>
    <row r="90" spans="1:8" ht="12.75" x14ac:dyDescent="0.2">
      <c r="A90" s="8" t="s">
        <v>18</v>
      </c>
      <c r="B90" s="9"/>
      <c r="C90" s="21">
        <v>664683517</v>
      </c>
      <c r="D90" s="22">
        <v>1097718373.5599999</v>
      </c>
      <c r="E90" s="21">
        <f t="shared" si="14"/>
        <v>1762401890.5599999</v>
      </c>
      <c r="F90" s="22">
        <v>1762171365.6300001</v>
      </c>
      <c r="G90" s="22">
        <v>1755546275.3099999</v>
      </c>
      <c r="H90" s="22">
        <f t="shared" si="13"/>
        <v>230524.92999982834</v>
      </c>
    </row>
    <row r="91" spans="1:8" ht="12.75" x14ac:dyDescent="0.2">
      <c r="A91" s="8" t="s">
        <v>19</v>
      </c>
      <c r="B91" s="9"/>
      <c r="C91" s="21"/>
      <c r="D91" s="22"/>
      <c r="E91" s="21">
        <f t="shared" si="14"/>
        <v>0</v>
      </c>
      <c r="F91" s="22"/>
      <c r="G91" s="22"/>
      <c r="H91" s="22">
        <f t="shared" si="13"/>
        <v>0</v>
      </c>
    </row>
    <row r="92" spans="1:8" ht="12.75" x14ac:dyDescent="0.2">
      <c r="A92" s="8" t="s">
        <v>20</v>
      </c>
      <c r="B92" s="9"/>
      <c r="C92" s="21">
        <v>70062005</v>
      </c>
      <c r="D92" s="22">
        <v>62175961.479999997</v>
      </c>
      <c r="E92" s="21">
        <f t="shared" si="14"/>
        <v>132237966.47999999</v>
      </c>
      <c r="F92" s="22">
        <v>132237966.48</v>
      </c>
      <c r="G92" s="22">
        <v>124856195.02</v>
      </c>
      <c r="H92" s="22">
        <f t="shared" si="13"/>
        <v>0</v>
      </c>
    </row>
    <row r="93" spans="1:8" ht="12.75" x14ac:dyDescent="0.15">
      <c r="A93" s="6" t="s">
        <v>21</v>
      </c>
      <c r="B93" s="7"/>
      <c r="C93" s="21">
        <f>SUM(C94:C102)</f>
        <v>1342250156</v>
      </c>
      <c r="D93" s="21">
        <f>SUM(D94:D102)</f>
        <v>71174930.379999995</v>
      </c>
      <c r="E93" s="21">
        <f>SUM(E94:E102)</f>
        <v>1413425086.3800001</v>
      </c>
      <c r="F93" s="21">
        <f>SUM(F94:F102)</f>
        <v>1253248933.78</v>
      </c>
      <c r="G93" s="21">
        <f>SUM(G94:G102)</f>
        <v>732050753.13</v>
      </c>
      <c r="H93" s="22">
        <f t="shared" si="13"/>
        <v>160176152.60000014</v>
      </c>
    </row>
    <row r="94" spans="1:8" ht="12.75" x14ac:dyDescent="0.2">
      <c r="A94" s="8" t="s">
        <v>22</v>
      </c>
      <c r="B94" s="9"/>
      <c r="C94" s="21">
        <v>64299534</v>
      </c>
      <c r="D94" s="22">
        <v>-16159400.220000001</v>
      </c>
      <c r="E94" s="21">
        <f t="shared" si="14"/>
        <v>48140133.780000001</v>
      </c>
      <c r="F94" s="22">
        <v>47262086.450000003</v>
      </c>
      <c r="G94" s="22">
        <v>45465361.189999998</v>
      </c>
      <c r="H94" s="22">
        <f t="shared" si="13"/>
        <v>878047.32999999821</v>
      </c>
    </row>
    <row r="95" spans="1:8" ht="12.75" x14ac:dyDescent="0.2">
      <c r="A95" s="8" t="s">
        <v>23</v>
      </c>
      <c r="B95" s="9"/>
      <c r="C95" s="21">
        <v>5346000</v>
      </c>
      <c r="D95" s="22">
        <v>1971106.28</v>
      </c>
      <c r="E95" s="21">
        <f t="shared" si="14"/>
        <v>7317106.2800000003</v>
      </c>
      <c r="F95" s="22">
        <v>7251824.5099999998</v>
      </c>
      <c r="G95" s="22">
        <v>7231368.9699999997</v>
      </c>
      <c r="H95" s="22">
        <f t="shared" si="13"/>
        <v>65281.770000000484</v>
      </c>
    </row>
    <row r="96" spans="1:8" ht="12.75" x14ac:dyDescent="0.2">
      <c r="A96" s="8" t="s">
        <v>24</v>
      </c>
      <c r="B96" s="9"/>
      <c r="C96" s="21">
        <v>6000</v>
      </c>
      <c r="D96" s="22">
        <v>-5625</v>
      </c>
      <c r="E96" s="21">
        <f t="shared" si="14"/>
        <v>375</v>
      </c>
      <c r="F96" s="22">
        <v>375</v>
      </c>
      <c r="G96" s="22">
        <v>375</v>
      </c>
      <c r="H96" s="22">
        <f t="shared" si="13"/>
        <v>0</v>
      </c>
    </row>
    <row r="97" spans="1:8" ht="12.75" x14ac:dyDescent="0.2">
      <c r="A97" s="8" t="s">
        <v>25</v>
      </c>
      <c r="B97" s="9"/>
      <c r="C97" s="21">
        <v>2955600</v>
      </c>
      <c r="D97" s="22">
        <v>3311874.23</v>
      </c>
      <c r="E97" s="21">
        <f t="shared" si="14"/>
        <v>6267474.2300000004</v>
      </c>
      <c r="F97" s="22">
        <v>6267431.2699999996</v>
      </c>
      <c r="G97" s="22">
        <v>6252474.2300000004</v>
      </c>
      <c r="H97" s="22">
        <f t="shared" si="13"/>
        <v>42.96000000089407</v>
      </c>
    </row>
    <row r="98" spans="1:8" ht="12.75" x14ac:dyDescent="0.2">
      <c r="A98" s="8" t="s">
        <v>26</v>
      </c>
      <c r="B98" s="9"/>
      <c r="C98" s="21">
        <v>1170505405</v>
      </c>
      <c r="D98" s="22">
        <v>44276201.479999997</v>
      </c>
      <c r="E98" s="21">
        <f t="shared" si="14"/>
        <v>1214781606.48</v>
      </c>
      <c r="F98" s="22">
        <v>1057394819.77</v>
      </c>
      <c r="G98" s="22">
        <v>576372562.13</v>
      </c>
      <c r="H98" s="22">
        <f t="shared" si="13"/>
        <v>157386786.71000004</v>
      </c>
    </row>
    <row r="99" spans="1:8" ht="12.75" x14ac:dyDescent="0.2">
      <c r="A99" s="8" t="s">
        <v>27</v>
      </c>
      <c r="B99" s="9"/>
      <c r="C99" s="21">
        <v>37158363</v>
      </c>
      <c r="D99" s="22">
        <v>16565069.800000001</v>
      </c>
      <c r="E99" s="21">
        <f t="shared" si="14"/>
        <v>53723432.799999997</v>
      </c>
      <c r="F99" s="22">
        <v>52708134.060000002</v>
      </c>
      <c r="G99" s="22">
        <v>39117138.090000004</v>
      </c>
      <c r="H99" s="22">
        <f t="shared" si="13"/>
        <v>1015298.7399999946</v>
      </c>
    </row>
    <row r="100" spans="1:8" ht="12.75" x14ac:dyDescent="0.2">
      <c r="A100" s="8" t="s">
        <v>28</v>
      </c>
      <c r="B100" s="9"/>
      <c r="C100" s="21">
        <v>56369254</v>
      </c>
      <c r="D100" s="22">
        <v>12561956.869999999</v>
      </c>
      <c r="E100" s="21">
        <f t="shared" si="14"/>
        <v>68931210.870000005</v>
      </c>
      <c r="F100" s="22">
        <v>68527149.739999995</v>
      </c>
      <c r="G100" s="22">
        <v>44568430.880000003</v>
      </c>
      <c r="H100" s="22">
        <f t="shared" si="13"/>
        <v>404061.13000001013</v>
      </c>
    </row>
    <row r="101" spans="1:8" ht="12.75" x14ac:dyDescent="0.2">
      <c r="A101" s="8" t="s">
        <v>29</v>
      </c>
      <c r="B101" s="9"/>
      <c r="C101" s="21"/>
      <c r="D101" s="22"/>
      <c r="E101" s="21">
        <f t="shared" si="14"/>
        <v>0</v>
      </c>
      <c r="F101" s="22"/>
      <c r="G101" s="22"/>
      <c r="H101" s="22">
        <f t="shared" si="13"/>
        <v>0</v>
      </c>
    </row>
    <row r="102" spans="1:8" ht="12.75" x14ac:dyDescent="0.2">
      <c r="A102" s="8" t="s">
        <v>30</v>
      </c>
      <c r="B102" s="9"/>
      <c r="C102" s="21">
        <v>5610000</v>
      </c>
      <c r="D102" s="22">
        <v>8653746.9399999995</v>
      </c>
      <c r="E102" s="21">
        <f t="shared" si="14"/>
        <v>14263746.939999999</v>
      </c>
      <c r="F102" s="22">
        <v>13837112.98</v>
      </c>
      <c r="G102" s="22">
        <v>13043042.640000001</v>
      </c>
      <c r="H102" s="22">
        <f t="shared" si="13"/>
        <v>426633.95999999903</v>
      </c>
    </row>
    <row r="103" spans="1:8" ht="12.75" x14ac:dyDescent="0.15">
      <c r="A103" s="6" t="s">
        <v>31</v>
      </c>
      <c r="B103" s="7"/>
      <c r="C103" s="21">
        <f>SUM(C104:C112)</f>
        <v>1467786109</v>
      </c>
      <c r="D103" s="21">
        <f>SUM(D104:D112)</f>
        <v>547211884.54999995</v>
      </c>
      <c r="E103" s="21">
        <f>SUM(E104:E112)</f>
        <v>2014997993.5500002</v>
      </c>
      <c r="F103" s="21">
        <f>SUM(F104:F112)</f>
        <v>1995747305.8600001</v>
      </c>
      <c r="G103" s="21">
        <f>SUM(G104:G112)</f>
        <v>1455120078.1900001</v>
      </c>
      <c r="H103" s="22">
        <f t="shared" si="13"/>
        <v>19250687.690000057</v>
      </c>
    </row>
    <row r="104" spans="1:8" ht="12.75" x14ac:dyDescent="0.2">
      <c r="A104" s="8" t="s">
        <v>32</v>
      </c>
      <c r="B104" s="9"/>
      <c r="C104" s="21">
        <v>20820000</v>
      </c>
      <c r="D104" s="22">
        <v>74323502.560000002</v>
      </c>
      <c r="E104" s="22">
        <f>C104+D104</f>
        <v>95143502.560000002</v>
      </c>
      <c r="F104" s="22">
        <v>94916804.560000002</v>
      </c>
      <c r="G104" s="22">
        <v>94782356.640000001</v>
      </c>
      <c r="H104" s="22">
        <f t="shared" si="13"/>
        <v>226698</v>
      </c>
    </row>
    <row r="105" spans="1:8" ht="12.75" x14ac:dyDescent="0.2">
      <c r="A105" s="8" t="s">
        <v>33</v>
      </c>
      <c r="B105" s="9"/>
      <c r="C105" s="21">
        <v>12219900</v>
      </c>
      <c r="D105" s="22">
        <v>4741330.28</v>
      </c>
      <c r="E105" s="22">
        <f t="shared" ref="E105:E112" si="15">C105+D105</f>
        <v>16961230.280000001</v>
      </c>
      <c r="F105" s="22">
        <v>16783363.559999999</v>
      </c>
      <c r="G105" s="22">
        <v>16272795.09</v>
      </c>
      <c r="H105" s="22">
        <f t="shared" si="13"/>
        <v>177866.72000000253</v>
      </c>
    </row>
    <row r="106" spans="1:8" ht="12.75" x14ac:dyDescent="0.2">
      <c r="A106" s="8" t="s">
        <v>34</v>
      </c>
      <c r="B106" s="9"/>
      <c r="C106" s="21">
        <v>1228564434</v>
      </c>
      <c r="D106" s="22">
        <v>264385893.41</v>
      </c>
      <c r="E106" s="22">
        <f t="shared" si="15"/>
        <v>1492950327.4100001</v>
      </c>
      <c r="F106" s="22">
        <v>1486742140.3800001</v>
      </c>
      <c r="G106" s="22">
        <v>990425090.22000003</v>
      </c>
      <c r="H106" s="22">
        <f t="shared" si="13"/>
        <v>6208187.0299999714</v>
      </c>
    </row>
    <row r="107" spans="1:8" ht="12.75" x14ac:dyDescent="0.2">
      <c r="A107" s="8" t="s">
        <v>35</v>
      </c>
      <c r="B107" s="9"/>
      <c r="C107" s="21">
        <v>21704000</v>
      </c>
      <c r="D107" s="22">
        <v>2592206.39</v>
      </c>
      <c r="E107" s="22">
        <f t="shared" si="15"/>
        <v>24296206.390000001</v>
      </c>
      <c r="F107" s="22">
        <v>18480339.969999999</v>
      </c>
      <c r="G107" s="22">
        <v>15829434.970000001</v>
      </c>
      <c r="H107" s="22">
        <f t="shared" si="13"/>
        <v>5815866.4200000018</v>
      </c>
    </row>
    <row r="108" spans="1:8" ht="12.75" x14ac:dyDescent="0.2">
      <c r="A108" s="8" t="s">
        <v>36</v>
      </c>
      <c r="B108" s="9"/>
      <c r="C108" s="21">
        <v>92182361</v>
      </c>
      <c r="D108" s="22">
        <v>-31147606.379999999</v>
      </c>
      <c r="E108" s="22">
        <f t="shared" si="15"/>
        <v>61034754.620000005</v>
      </c>
      <c r="F108" s="22">
        <v>58207578.229999997</v>
      </c>
      <c r="G108" s="22">
        <v>47221569.700000003</v>
      </c>
      <c r="H108" s="22">
        <f t="shared" si="13"/>
        <v>2827176.390000008</v>
      </c>
    </row>
    <row r="109" spans="1:8" ht="12.75" x14ac:dyDescent="0.2">
      <c r="A109" s="8" t="s">
        <v>37</v>
      </c>
      <c r="B109" s="9"/>
      <c r="C109" s="21">
        <v>16248079</v>
      </c>
      <c r="D109" s="22">
        <v>-13994807.300000001</v>
      </c>
      <c r="E109" s="22">
        <f t="shared" si="15"/>
        <v>2253271.6999999993</v>
      </c>
      <c r="F109" s="22">
        <v>2097966.15</v>
      </c>
      <c r="G109" s="22">
        <v>290250</v>
      </c>
      <c r="H109" s="22">
        <f t="shared" si="13"/>
        <v>155305.54999999935</v>
      </c>
    </row>
    <row r="110" spans="1:8" ht="12.75" x14ac:dyDescent="0.2">
      <c r="A110" s="8" t="s">
        <v>38</v>
      </c>
      <c r="B110" s="9"/>
      <c r="C110" s="21">
        <v>50718163</v>
      </c>
      <c r="D110" s="22">
        <v>8591904.25</v>
      </c>
      <c r="E110" s="22">
        <f t="shared" si="15"/>
        <v>59310067.25</v>
      </c>
      <c r="F110" s="22">
        <v>55918124.009999998</v>
      </c>
      <c r="G110" s="22">
        <v>55869566.009999998</v>
      </c>
      <c r="H110" s="22">
        <f t="shared" si="13"/>
        <v>3391943.2400000021</v>
      </c>
    </row>
    <row r="111" spans="1:8" ht="12.75" x14ac:dyDescent="0.2">
      <c r="A111" s="8" t="s">
        <v>39</v>
      </c>
      <c r="B111" s="9"/>
      <c r="C111" s="21">
        <v>10356000</v>
      </c>
      <c r="D111" s="22">
        <v>2905852.87</v>
      </c>
      <c r="E111" s="22">
        <f t="shared" si="15"/>
        <v>13261852.870000001</v>
      </c>
      <c r="F111" s="22">
        <v>12899976.720000001</v>
      </c>
      <c r="G111" s="22">
        <v>10472254.75</v>
      </c>
      <c r="H111" s="22">
        <f t="shared" si="13"/>
        <v>361876.15000000037</v>
      </c>
    </row>
    <row r="112" spans="1:8" ht="12.75" x14ac:dyDescent="0.2">
      <c r="A112" s="8" t="s">
        <v>40</v>
      </c>
      <c r="B112" s="9"/>
      <c r="C112" s="21">
        <v>14973172</v>
      </c>
      <c r="D112" s="22">
        <v>234813608.47</v>
      </c>
      <c r="E112" s="22">
        <f t="shared" si="15"/>
        <v>249786780.47</v>
      </c>
      <c r="F112" s="22">
        <v>249701012.28</v>
      </c>
      <c r="G112" s="22">
        <v>223956760.81</v>
      </c>
      <c r="H112" s="22">
        <f t="shared" si="13"/>
        <v>85768.189999997616</v>
      </c>
    </row>
    <row r="113" spans="1:8" ht="12.75" customHeight="1" x14ac:dyDescent="0.15">
      <c r="A113" s="35" t="s">
        <v>41</v>
      </c>
      <c r="B113" s="36"/>
      <c r="C113" s="21">
        <f>SUM(C114:C122)</f>
        <v>64931507</v>
      </c>
      <c r="D113" s="21">
        <f>SUM(D114:D122)</f>
        <v>-9777083.299999997</v>
      </c>
      <c r="E113" s="21">
        <f>SUM(E114:E122)</f>
        <v>55154423.700000003</v>
      </c>
      <c r="F113" s="21">
        <f>SUM(F114:F122)</f>
        <v>55154423.700000003</v>
      </c>
      <c r="G113" s="21">
        <f>SUM(G114:G122)</f>
        <v>55154423.700000003</v>
      </c>
      <c r="H113" s="22">
        <f t="shared" si="13"/>
        <v>0</v>
      </c>
    </row>
    <row r="114" spans="1:8" ht="12.75" x14ac:dyDescent="0.2">
      <c r="A114" s="8" t="s">
        <v>42</v>
      </c>
      <c r="B114" s="9"/>
      <c r="C114" s="21"/>
      <c r="D114" s="22"/>
      <c r="E114" s="22">
        <f>C114+D114</f>
        <v>0</v>
      </c>
      <c r="F114" s="22"/>
      <c r="G114" s="22"/>
      <c r="H114" s="22">
        <f t="shared" si="13"/>
        <v>0</v>
      </c>
    </row>
    <row r="115" spans="1:8" ht="12.75" x14ac:dyDescent="0.2">
      <c r="A115" s="8" t="s">
        <v>43</v>
      </c>
      <c r="B115" s="9"/>
      <c r="C115" s="21"/>
      <c r="D115" s="22"/>
      <c r="E115" s="22">
        <f t="shared" ref="E115:E122" si="16">C115+D115</f>
        <v>0</v>
      </c>
      <c r="F115" s="22"/>
      <c r="G115" s="22"/>
      <c r="H115" s="22">
        <f t="shared" si="13"/>
        <v>0</v>
      </c>
    </row>
    <row r="116" spans="1:8" ht="12.75" x14ac:dyDescent="0.2">
      <c r="A116" s="8" t="s">
        <v>44</v>
      </c>
      <c r="B116" s="9"/>
      <c r="C116" s="21">
        <v>63971507</v>
      </c>
      <c r="D116" s="22">
        <v>-54271973.299999997</v>
      </c>
      <c r="E116" s="22">
        <f t="shared" si="16"/>
        <v>9699533.700000003</v>
      </c>
      <c r="F116" s="22">
        <v>9699533.6999999993</v>
      </c>
      <c r="G116" s="22">
        <v>9699533.6999999993</v>
      </c>
      <c r="H116" s="22">
        <f t="shared" si="13"/>
        <v>0</v>
      </c>
    </row>
    <row r="117" spans="1:8" ht="12.75" x14ac:dyDescent="0.2">
      <c r="A117" s="8" t="s">
        <v>45</v>
      </c>
      <c r="B117" s="9"/>
      <c r="C117" s="21">
        <v>960000</v>
      </c>
      <c r="D117" s="22">
        <v>44494890</v>
      </c>
      <c r="E117" s="22">
        <f t="shared" si="16"/>
        <v>45454890</v>
      </c>
      <c r="F117" s="22">
        <v>45454890</v>
      </c>
      <c r="G117" s="22">
        <v>45454890</v>
      </c>
      <c r="H117" s="22">
        <f t="shared" si="13"/>
        <v>0</v>
      </c>
    </row>
    <row r="118" spans="1:8" ht="12.75" x14ac:dyDescent="0.2">
      <c r="A118" s="8" t="s">
        <v>46</v>
      </c>
      <c r="B118" s="9"/>
      <c r="C118" s="21"/>
      <c r="D118" s="22"/>
      <c r="E118" s="22">
        <f t="shared" si="16"/>
        <v>0</v>
      </c>
      <c r="F118" s="22"/>
      <c r="G118" s="22"/>
      <c r="H118" s="22">
        <f t="shared" si="13"/>
        <v>0</v>
      </c>
    </row>
    <row r="119" spans="1:8" ht="12.75" x14ac:dyDescent="0.2">
      <c r="A119" s="8" t="s">
        <v>47</v>
      </c>
      <c r="B119" s="9"/>
      <c r="C119" s="21"/>
      <c r="D119" s="22"/>
      <c r="E119" s="22">
        <f t="shared" si="16"/>
        <v>0</v>
      </c>
      <c r="F119" s="22"/>
      <c r="G119" s="22"/>
      <c r="H119" s="22">
        <f t="shared" si="13"/>
        <v>0</v>
      </c>
    </row>
    <row r="120" spans="1:8" ht="12.75" x14ac:dyDescent="0.2">
      <c r="A120" s="8" t="s">
        <v>48</v>
      </c>
      <c r="B120" s="9"/>
      <c r="C120" s="21"/>
      <c r="D120" s="22"/>
      <c r="E120" s="22">
        <f t="shared" si="16"/>
        <v>0</v>
      </c>
      <c r="F120" s="22"/>
      <c r="G120" s="22"/>
      <c r="H120" s="22">
        <f t="shared" si="13"/>
        <v>0</v>
      </c>
    </row>
    <row r="121" spans="1:8" ht="12.75" x14ac:dyDescent="0.2">
      <c r="A121" s="8" t="s">
        <v>49</v>
      </c>
      <c r="B121" s="9"/>
      <c r="C121" s="21"/>
      <c r="D121" s="22"/>
      <c r="E121" s="22">
        <f t="shared" si="16"/>
        <v>0</v>
      </c>
      <c r="F121" s="22"/>
      <c r="G121" s="22"/>
      <c r="H121" s="22">
        <f t="shared" si="13"/>
        <v>0</v>
      </c>
    </row>
    <row r="122" spans="1:8" ht="12.75" x14ac:dyDescent="0.2">
      <c r="A122" s="8" t="s">
        <v>50</v>
      </c>
      <c r="B122" s="9"/>
      <c r="C122" s="21"/>
      <c r="D122" s="22"/>
      <c r="E122" s="22">
        <f t="shared" si="16"/>
        <v>0</v>
      </c>
      <c r="F122" s="22"/>
      <c r="G122" s="22"/>
      <c r="H122" s="22">
        <f t="shared" si="13"/>
        <v>0</v>
      </c>
    </row>
    <row r="123" spans="1:8" ht="12.75" x14ac:dyDescent="0.15">
      <c r="A123" s="6" t="s">
        <v>51</v>
      </c>
      <c r="B123" s="7"/>
      <c r="C123" s="21">
        <f>SUM(C124:C132)</f>
        <v>161744458</v>
      </c>
      <c r="D123" s="21">
        <f>SUM(D124:D132)</f>
        <v>-32711905.670000002</v>
      </c>
      <c r="E123" s="21">
        <f>SUM(E124:E132)</f>
        <v>129032552.33</v>
      </c>
      <c r="F123" s="21">
        <f>SUM(F124:F132)</f>
        <v>105347114.61999999</v>
      </c>
      <c r="G123" s="21">
        <f>SUM(G124:G132)</f>
        <v>67127562.180000007</v>
      </c>
      <c r="H123" s="22">
        <f t="shared" si="13"/>
        <v>23685437.710000008</v>
      </c>
    </row>
    <row r="124" spans="1:8" ht="12.75" x14ac:dyDescent="0.2">
      <c r="A124" s="8" t="s">
        <v>52</v>
      </c>
      <c r="B124" s="9"/>
      <c r="C124" s="21">
        <v>30346580</v>
      </c>
      <c r="D124" s="22">
        <v>-8204758.1900000004</v>
      </c>
      <c r="E124" s="22">
        <f>C124+D124</f>
        <v>22141821.809999999</v>
      </c>
      <c r="F124" s="22">
        <v>21784821.899999999</v>
      </c>
      <c r="G124" s="22">
        <v>4288582.2</v>
      </c>
      <c r="H124" s="22">
        <f t="shared" si="13"/>
        <v>356999.91000000015</v>
      </c>
    </row>
    <row r="125" spans="1:8" ht="12.75" x14ac:dyDescent="0.2">
      <c r="A125" s="8" t="s">
        <v>53</v>
      </c>
      <c r="B125" s="9"/>
      <c r="C125" s="21">
        <v>463577</v>
      </c>
      <c r="D125" s="22">
        <v>1406962.53</v>
      </c>
      <c r="E125" s="22">
        <f t="shared" ref="E125:E132" si="17">C125+D125</f>
        <v>1870539.53</v>
      </c>
      <c r="F125" s="22">
        <v>1828839.26</v>
      </c>
      <c r="G125" s="22">
        <v>1497529.07</v>
      </c>
      <c r="H125" s="22">
        <f t="shared" si="13"/>
        <v>41700.270000000019</v>
      </c>
    </row>
    <row r="126" spans="1:8" ht="12.75" x14ac:dyDescent="0.2">
      <c r="A126" s="8" t="s">
        <v>54</v>
      </c>
      <c r="B126" s="9"/>
      <c r="C126" s="21">
        <v>36219843</v>
      </c>
      <c r="D126" s="22">
        <v>20209301.300000001</v>
      </c>
      <c r="E126" s="22">
        <f t="shared" si="17"/>
        <v>56429144.299999997</v>
      </c>
      <c r="F126" s="22">
        <v>35842540.920000002</v>
      </c>
      <c r="G126" s="22">
        <v>30028378.390000001</v>
      </c>
      <c r="H126" s="22">
        <f t="shared" si="13"/>
        <v>20586603.379999995</v>
      </c>
    </row>
    <row r="127" spans="1:8" ht="12.75" x14ac:dyDescent="0.2">
      <c r="A127" s="8" t="s">
        <v>55</v>
      </c>
      <c r="B127" s="9"/>
      <c r="C127" s="21">
        <v>90648458</v>
      </c>
      <c r="D127" s="22">
        <v>-46165617.920000002</v>
      </c>
      <c r="E127" s="22">
        <f t="shared" si="17"/>
        <v>44482840.079999998</v>
      </c>
      <c r="F127" s="22">
        <v>44207840.079999998</v>
      </c>
      <c r="G127" s="22">
        <v>29715840.059999999</v>
      </c>
      <c r="H127" s="22">
        <f t="shared" si="13"/>
        <v>275000</v>
      </c>
    </row>
    <row r="128" spans="1:8" ht="12.75" x14ac:dyDescent="0.2">
      <c r="A128" s="8" t="s">
        <v>56</v>
      </c>
      <c r="B128" s="9"/>
      <c r="C128" s="21"/>
      <c r="D128" s="22"/>
      <c r="E128" s="22">
        <f t="shared" si="17"/>
        <v>0</v>
      </c>
      <c r="F128" s="22"/>
      <c r="G128" s="22"/>
      <c r="H128" s="22">
        <f t="shared" si="13"/>
        <v>0</v>
      </c>
    </row>
    <row r="129" spans="1:8" ht="12.75" x14ac:dyDescent="0.2">
      <c r="A129" s="8" t="s">
        <v>57</v>
      </c>
      <c r="B129" s="9"/>
      <c r="C129" s="21">
        <v>4066000</v>
      </c>
      <c r="D129" s="22">
        <v>-78793.39</v>
      </c>
      <c r="E129" s="22">
        <f t="shared" si="17"/>
        <v>3987206.61</v>
      </c>
      <c r="F129" s="22">
        <v>1566322.46</v>
      </c>
      <c r="G129" s="22">
        <v>1480482.46</v>
      </c>
      <c r="H129" s="22">
        <f t="shared" si="13"/>
        <v>2420884.15</v>
      </c>
    </row>
    <row r="130" spans="1:8" ht="12.75" x14ac:dyDescent="0.2">
      <c r="A130" s="8" t="s">
        <v>58</v>
      </c>
      <c r="B130" s="9"/>
      <c r="C130" s="21"/>
      <c r="D130" s="22"/>
      <c r="E130" s="22">
        <f t="shared" si="17"/>
        <v>0</v>
      </c>
      <c r="F130" s="22"/>
      <c r="G130" s="22"/>
      <c r="H130" s="22">
        <f t="shared" si="13"/>
        <v>0</v>
      </c>
    </row>
    <row r="131" spans="1:8" ht="12.75" x14ac:dyDescent="0.2">
      <c r="A131" s="8" t="s">
        <v>59</v>
      </c>
      <c r="B131" s="9"/>
      <c r="C131" s="21"/>
      <c r="D131" s="22"/>
      <c r="E131" s="22">
        <f t="shared" si="17"/>
        <v>0</v>
      </c>
      <c r="F131" s="22"/>
      <c r="G131" s="22"/>
      <c r="H131" s="22">
        <f t="shared" si="13"/>
        <v>0</v>
      </c>
    </row>
    <row r="132" spans="1:8" ht="12.75" x14ac:dyDescent="0.2">
      <c r="A132" s="8" t="s">
        <v>60</v>
      </c>
      <c r="B132" s="9"/>
      <c r="C132" s="21">
        <v>0</v>
      </c>
      <c r="D132" s="22">
        <v>121000</v>
      </c>
      <c r="E132" s="22">
        <f t="shared" si="17"/>
        <v>121000</v>
      </c>
      <c r="F132" s="22">
        <v>116750</v>
      </c>
      <c r="G132" s="22">
        <v>116750</v>
      </c>
      <c r="H132" s="22">
        <f t="shared" si="13"/>
        <v>4250</v>
      </c>
    </row>
    <row r="133" spans="1:8" ht="12.75" x14ac:dyDescent="0.15">
      <c r="A133" s="6" t="s">
        <v>61</v>
      </c>
      <c r="B133" s="7"/>
      <c r="C133" s="21">
        <f>SUM(C134:C136)</f>
        <v>0</v>
      </c>
      <c r="D133" s="21">
        <f>SUM(D134:D136)</f>
        <v>0</v>
      </c>
      <c r="E133" s="21">
        <f>SUM(E134:E136)</f>
        <v>0</v>
      </c>
      <c r="F133" s="21">
        <f>SUM(F134:F136)</f>
        <v>0</v>
      </c>
      <c r="G133" s="21">
        <f>SUM(G134:G136)</f>
        <v>0</v>
      </c>
      <c r="H133" s="22">
        <f t="shared" si="13"/>
        <v>0</v>
      </c>
    </row>
    <row r="134" spans="1:8" ht="12.75" x14ac:dyDescent="0.2">
      <c r="A134" s="8" t="s">
        <v>62</v>
      </c>
      <c r="B134" s="9"/>
      <c r="C134" s="21"/>
      <c r="D134" s="22"/>
      <c r="E134" s="22">
        <f>C134+D134</f>
        <v>0</v>
      </c>
      <c r="F134" s="22"/>
      <c r="G134" s="22"/>
      <c r="H134" s="22">
        <f t="shared" si="13"/>
        <v>0</v>
      </c>
    </row>
    <row r="135" spans="1:8" ht="12.75" x14ac:dyDescent="0.2">
      <c r="A135" s="8" t="s">
        <v>63</v>
      </c>
      <c r="B135" s="9"/>
      <c r="C135" s="21"/>
      <c r="D135" s="22"/>
      <c r="E135" s="22">
        <f>C135+D135</f>
        <v>0</v>
      </c>
      <c r="F135" s="22"/>
      <c r="G135" s="22"/>
      <c r="H135" s="22">
        <f t="shared" si="13"/>
        <v>0</v>
      </c>
    </row>
    <row r="136" spans="1:8" ht="12.75" x14ac:dyDescent="0.2">
      <c r="A136" s="8" t="s">
        <v>64</v>
      </c>
      <c r="B136" s="9"/>
      <c r="C136" s="21"/>
      <c r="D136" s="22"/>
      <c r="E136" s="22">
        <f>C136+D136</f>
        <v>0</v>
      </c>
      <c r="F136" s="22"/>
      <c r="G136" s="22"/>
      <c r="H136" s="22">
        <f t="shared" si="13"/>
        <v>0</v>
      </c>
    </row>
    <row r="137" spans="1:8" ht="12.75" x14ac:dyDescent="0.15">
      <c r="A137" s="6" t="s">
        <v>65</v>
      </c>
      <c r="B137" s="7"/>
      <c r="C137" s="21">
        <f>SUM(C138:C145)</f>
        <v>0</v>
      </c>
      <c r="D137" s="21">
        <f>SUM(D138:D145)</f>
        <v>0</v>
      </c>
      <c r="E137" s="21">
        <f>E138+E139+E140+E141+E142+E144+E145</f>
        <v>0</v>
      </c>
      <c r="F137" s="21">
        <f>SUM(F138:F145)</f>
        <v>0</v>
      </c>
      <c r="G137" s="21">
        <f>SUM(G138:G145)</f>
        <v>0</v>
      </c>
      <c r="H137" s="22">
        <f t="shared" si="13"/>
        <v>0</v>
      </c>
    </row>
    <row r="138" spans="1:8" ht="12.75" x14ac:dyDescent="0.2">
      <c r="A138" s="8" t="s">
        <v>66</v>
      </c>
      <c r="B138" s="9"/>
      <c r="C138" s="21"/>
      <c r="D138" s="22"/>
      <c r="E138" s="22">
        <f>C138+D138</f>
        <v>0</v>
      </c>
      <c r="F138" s="22"/>
      <c r="G138" s="22"/>
      <c r="H138" s="22">
        <f t="shared" si="13"/>
        <v>0</v>
      </c>
    </row>
    <row r="139" spans="1:8" ht="12.75" x14ac:dyDescent="0.2">
      <c r="A139" s="8" t="s">
        <v>67</v>
      </c>
      <c r="B139" s="9"/>
      <c r="C139" s="21"/>
      <c r="D139" s="22"/>
      <c r="E139" s="22">
        <f t="shared" ref="E139:E145" si="18">C139+D139</f>
        <v>0</v>
      </c>
      <c r="F139" s="22"/>
      <c r="G139" s="22"/>
      <c r="H139" s="22">
        <f t="shared" si="13"/>
        <v>0</v>
      </c>
    </row>
    <row r="140" spans="1:8" ht="12.75" x14ac:dyDescent="0.2">
      <c r="A140" s="8" t="s">
        <v>68</v>
      </c>
      <c r="B140" s="9"/>
      <c r="C140" s="21"/>
      <c r="D140" s="22"/>
      <c r="E140" s="22">
        <f t="shared" si="18"/>
        <v>0</v>
      </c>
      <c r="F140" s="22"/>
      <c r="G140" s="22"/>
      <c r="H140" s="22">
        <f t="shared" si="13"/>
        <v>0</v>
      </c>
    </row>
    <row r="141" spans="1:8" ht="12.75" x14ac:dyDescent="0.2">
      <c r="A141" s="8" t="s">
        <v>69</v>
      </c>
      <c r="B141" s="9"/>
      <c r="C141" s="21"/>
      <c r="D141" s="22"/>
      <c r="E141" s="22">
        <f t="shared" si="18"/>
        <v>0</v>
      </c>
      <c r="F141" s="22"/>
      <c r="G141" s="22"/>
      <c r="H141" s="22">
        <f t="shared" si="13"/>
        <v>0</v>
      </c>
    </row>
    <row r="142" spans="1:8" ht="12.75" x14ac:dyDescent="0.2">
      <c r="A142" s="8" t="s">
        <v>70</v>
      </c>
      <c r="B142" s="9"/>
      <c r="C142" s="21"/>
      <c r="D142" s="22"/>
      <c r="E142" s="22">
        <f t="shared" si="18"/>
        <v>0</v>
      </c>
      <c r="F142" s="22"/>
      <c r="G142" s="22"/>
      <c r="H142" s="22">
        <f t="shared" si="13"/>
        <v>0</v>
      </c>
    </row>
    <row r="143" spans="1:8" ht="12.75" x14ac:dyDescent="0.2">
      <c r="A143" s="8" t="s">
        <v>71</v>
      </c>
      <c r="B143" s="9"/>
      <c r="C143" s="21"/>
      <c r="D143" s="22"/>
      <c r="E143" s="22">
        <f t="shared" si="18"/>
        <v>0</v>
      </c>
      <c r="F143" s="22"/>
      <c r="G143" s="22"/>
      <c r="H143" s="22">
        <f t="shared" si="13"/>
        <v>0</v>
      </c>
    </row>
    <row r="144" spans="1:8" ht="12.75" x14ac:dyDescent="0.2">
      <c r="A144" s="8" t="s">
        <v>72</v>
      </c>
      <c r="B144" s="9"/>
      <c r="C144" s="21"/>
      <c r="D144" s="22"/>
      <c r="E144" s="22">
        <f t="shared" si="18"/>
        <v>0</v>
      </c>
      <c r="F144" s="22"/>
      <c r="G144" s="22"/>
      <c r="H144" s="22">
        <f t="shared" si="13"/>
        <v>0</v>
      </c>
    </row>
    <row r="145" spans="1:8" ht="12.75" x14ac:dyDescent="0.2">
      <c r="A145" s="8" t="s">
        <v>73</v>
      </c>
      <c r="B145" s="9"/>
      <c r="C145" s="21"/>
      <c r="D145" s="22"/>
      <c r="E145" s="22">
        <f t="shared" si="18"/>
        <v>0</v>
      </c>
      <c r="F145" s="22"/>
      <c r="G145" s="22"/>
      <c r="H145" s="22">
        <f t="shared" si="13"/>
        <v>0</v>
      </c>
    </row>
    <row r="146" spans="1:8" ht="12.75" x14ac:dyDescent="0.15">
      <c r="A146" s="6" t="s">
        <v>74</v>
      </c>
      <c r="B146" s="7"/>
      <c r="C146" s="21">
        <f>SUM(C147:C149)</f>
        <v>1156361846</v>
      </c>
      <c r="D146" s="21">
        <f>SUM(D147:D149)</f>
        <v>-1156361846</v>
      </c>
      <c r="E146" s="21">
        <f>SUM(E147:E149)</f>
        <v>0</v>
      </c>
      <c r="F146" s="21">
        <f>SUM(F147:F149)</f>
        <v>0</v>
      </c>
      <c r="G146" s="21">
        <f>SUM(G147:G149)</f>
        <v>0</v>
      </c>
      <c r="H146" s="22">
        <f t="shared" si="13"/>
        <v>0</v>
      </c>
    </row>
    <row r="147" spans="1:8" ht="12.75" x14ac:dyDescent="0.2">
      <c r="A147" s="8" t="s">
        <v>75</v>
      </c>
      <c r="B147" s="9"/>
      <c r="C147" s="21"/>
      <c r="D147" s="22"/>
      <c r="E147" s="22">
        <f>C147+D147</f>
        <v>0</v>
      </c>
      <c r="F147" s="22"/>
      <c r="G147" s="22"/>
      <c r="H147" s="22">
        <f t="shared" si="13"/>
        <v>0</v>
      </c>
    </row>
    <row r="148" spans="1:8" ht="12.75" x14ac:dyDescent="0.2">
      <c r="A148" s="8" t="s">
        <v>76</v>
      </c>
      <c r="B148" s="9"/>
      <c r="C148" s="21">
        <v>1156361846</v>
      </c>
      <c r="D148" s="22">
        <v>-1156361846</v>
      </c>
      <c r="E148" s="22">
        <f>C148+D148</f>
        <v>0</v>
      </c>
      <c r="F148" s="22">
        <v>0</v>
      </c>
      <c r="G148" s="22">
        <v>0</v>
      </c>
      <c r="H148" s="22">
        <f t="shared" si="13"/>
        <v>0</v>
      </c>
    </row>
    <row r="149" spans="1:8" ht="12.75" x14ac:dyDescent="0.2">
      <c r="A149" s="8" t="s">
        <v>77</v>
      </c>
      <c r="B149" s="9"/>
      <c r="C149" s="21"/>
      <c r="D149" s="22"/>
      <c r="E149" s="22">
        <f>C149+D149</f>
        <v>0</v>
      </c>
      <c r="F149" s="22"/>
      <c r="G149" s="22"/>
      <c r="H149" s="22">
        <f t="shared" ref="H149:H157" si="19">E149-F149</f>
        <v>0</v>
      </c>
    </row>
    <row r="150" spans="1:8" ht="12.75" x14ac:dyDescent="0.15">
      <c r="A150" s="6" t="s">
        <v>78</v>
      </c>
      <c r="B150" s="7"/>
      <c r="C150" s="21">
        <f>SUM(C151:C157)</f>
        <v>0</v>
      </c>
      <c r="D150" s="21">
        <f>SUM(D151:D157)</f>
        <v>0</v>
      </c>
      <c r="E150" s="21">
        <f>SUM(E151:E157)</f>
        <v>0</v>
      </c>
      <c r="F150" s="21">
        <f>SUM(F151:F157)</f>
        <v>0</v>
      </c>
      <c r="G150" s="21">
        <f>SUM(G151:G157)</f>
        <v>0</v>
      </c>
      <c r="H150" s="22">
        <f t="shared" si="19"/>
        <v>0</v>
      </c>
    </row>
    <row r="151" spans="1:8" ht="12.75" x14ac:dyDescent="0.2">
      <c r="A151" s="8" t="s">
        <v>79</v>
      </c>
      <c r="B151" s="9"/>
      <c r="C151" s="21"/>
      <c r="D151" s="22"/>
      <c r="E151" s="22">
        <f>C151+D151</f>
        <v>0</v>
      </c>
      <c r="F151" s="22"/>
      <c r="G151" s="22"/>
      <c r="H151" s="22">
        <f t="shared" si="19"/>
        <v>0</v>
      </c>
    </row>
    <row r="152" spans="1:8" ht="12.75" x14ac:dyDescent="0.2">
      <c r="A152" s="8" t="s">
        <v>80</v>
      </c>
      <c r="B152" s="9"/>
      <c r="C152" s="21"/>
      <c r="D152" s="22"/>
      <c r="E152" s="22">
        <f t="shared" ref="E152:E157" si="20">C152+D152</f>
        <v>0</v>
      </c>
      <c r="F152" s="22"/>
      <c r="G152" s="22"/>
      <c r="H152" s="22">
        <f t="shared" si="19"/>
        <v>0</v>
      </c>
    </row>
    <row r="153" spans="1:8" ht="12.75" x14ac:dyDescent="0.2">
      <c r="A153" s="8" t="s">
        <v>81</v>
      </c>
      <c r="B153" s="9"/>
      <c r="C153" s="21"/>
      <c r="D153" s="22"/>
      <c r="E153" s="22">
        <f t="shared" si="20"/>
        <v>0</v>
      </c>
      <c r="F153" s="22"/>
      <c r="G153" s="22"/>
      <c r="H153" s="22">
        <f t="shared" si="19"/>
        <v>0</v>
      </c>
    </row>
    <row r="154" spans="1:8" ht="12.75" x14ac:dyDescent="0.2">
      <c r="A154" s="8" t="s">
        <v>82</v>
      </c>
      <c r="B154" s="9"/>
      <c r="C154" s="21"/>
      <c r="D154" s="22"/>
      <c r="E154" s="22">
        <f t="shared" si="20"/>
        <v>0</v>
      </c>
      <c r="F154" s="22"/>
      <c r="G154" s="22"/>
      <c r="H154" s="22">
        <f t="shared" si="19"/>
        <v>0</v>
      </c>
    </row>
    <row r="155" spans="1:8" ht="12.75" x14ac:dyDescent="0.2">
      <c r="A155" s="8" t="s">
        <v>83</v>
      </c>
      <c r="B155" s="9"/>
      <c r="C155" s="21"/>
      <c r="D155" s="22"/>
      <c r="E155" s="22">
        <f t="shared" si="20"/>
        <v>0</v>
      </c>
      <c r="F155" s="22"/>
      <c r="G155" s="22"/>
      <c r="H155" s="22">
        <f t="shared" si="19"/>
        <v>0</v>
      </c>
    </row>
    <row r="156" spans="1:8" ht="12.75" x14ac:dyDescent="0.2">
      <c r="A156" s="8" t="s">
        <v>84</v>
      </c>
      <c r="B156" s="9"/>
      <c r="C156" s="21"/>
      <c r="D156" s="22"/>
      <c r="E156" s="22">
        <f t="shared" si="20"/>
        <v>0</v>
      </c>
      <c r="F156" s="22"/>
      <c r="G156" s="22"/>
      <c r="H156" s="22">
        <f t="shared" si="19"/>
        <v>0</v>
      </c>
    </row>
    <row r="157" spans="1:8" ht="12.75" x14ac:dyDescent="0.2">
      <c r="A157" s="8" t="s">
        <v>85</v>
      </c>
      <c r="B157" s="9"/>
      <c r="C157" s="21"/>
      <c r="D157" s="22"/>
      <c r="E157" s="22">
        <f t="shared" si="20"/>
        <v>0</v>
      </c>
      <c r="F157" s="22"/>
      <c r="G157" s="22"/>
      <c r="H157" s="22">
        <f t="shared" si="19"/>
        <v>0</v>
      </c>
    </row>
    <row r="158" spans="1:8" ht="12.75" x14ac:dyDescent="0.15">
      <c r="A158" s="6"/>
      <c r="B158" s="7"/>
      <c r="C158" s="21"/>
      <c r="D158" s="22"/>
      <c r="E158" s="22"/>
      <c r="F158" s="22"/>
      <c r="G158" s="22"/>
      <c r="H158" s="22"/>
    </row>
    <row r="159" spans="1:8" ht="12.75" x14ac:dyDescent="0.15">
      <c r="A159" s="14" t="s">
        <v>87</v>
      </c>
      <c r="B159" s="15"/>
      <c r="C159" s="20">
        <f>C9+C84</f>
        <v>9424654781</v>
      </c>
      <c r="D159" s="20">
        <f t="shared" ref="C159:H159" si="21">D9+D84</f>
        <v>462379421.17999983</v>
      </c>
      <c r="E159" s="20">
        <f t="shared" si="21"/>
        <v>9887034202.1800003</v>
      </c>
      <c r="F159" s="20">
        <f t="shared" si="21"/>
        <v>9462473503.6600037</v>
      </c>
      <c r="G159" s="20">
        <f t="shared" si="21"/>
        <v>8169612144.6400003</v>
      </c>
      <c r="H159" s="20">
        <f t="shared" si="21"/>
        <v>424560698.52000022</v>
      </c>
    </row>
    <row r="160" spans="1:8" ht="13.5" thickBot="1" x14ac:dyDescent="0.2">
      <c r="A160" s="16"/>
      <c r="B160" s="17"/>
      <c r="C160" s="18"/>
      <c r="D160" s="19"/>
      <c r="E160" s="19"/>
      <c r="F160" s="19"/>
      <c r="G160" s="19"/>
      <c r="H160" s="19"/>
    </row>
  </sheetData>
  <mergeCells count="12">
    <mergeCell ref="A113:B113"/>
    <mergeCell ref="A6:B8"/>
    <mergeCell ref="H6:H8"/>
    <mergeCell ref="C6:G7"/>
    <mergeCell ref="A38:B38"/>
    <mergeCell ref="A48:B48"/>
    <mergeCell ref="A62:B62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1.299212598425197" bottom="1.0629921259842521" header="0.31496062992125984" footer="0.31496062992125984"/>
  <pageSetup scale="54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2022-10-07T01:02:28Z</cp:lastPrinted>
  <dcterms:created xsi:type="dcterms:W3CDTF">2021-07-30T15:15:08Z</dcterms:created>
  <dcterms:modified xsi:type="dcterms:W3CDTF">2023-04-27T00:01:52Z</dcterms:modified>
</cp:coreProperties>
</file>